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60" windowHeight="6060" tabRatio="598" activeTab="0"/>
  </bookViews>
  <sheets>
    <sheet name="PUMAS" sheetId="1" r:id="rId1"/>
    <sheet name="PHOURSU" sheetId="2" r:id="rId2"/>
    <sheet name="PSLOT1" sheetId="3" r:id="rId3"/>
    <sheet name="PWEEKTL" sheetId="4" r:id="rId4"/>
    <sheet name="PWEEKFT" sheetId="5" r:id="rId5"/>
    <sheet name="PWEEKPT" sheetId="6" r:id="rId6"/>
    <sheet name="PWEXPTL" sheetId="7" r:id="rId7"/>
    <sheet name="PSEARCH" sheetId="8" r:id="rId8"/>
    <sheet name="PCARE" sheetId="9" r:id="rId9"/>
    <sheet name="PSLOT2" sheetId="10" r:id="rId10"/>
    <sheet name="Pmain" sheetId="11" r:id="rId11"/>
    <sheet name="PACTIV" sheetId="12" r:id="rId12"/>
    <sheet name="PIND" sheetId="13" r:id="rId13"/>
    <sheet name="PTYPEWK" sheetId="14" r:id="rId14"/>
    <sheet name="PSKILL" sheetId="15" r:id="rId15"/>
    <sheet name="PNEMP" sheetId="16" r:id="rId16"/>
    <sheet name="PFULPAR" sheetId="17" r:id="rId17"/>
    <sheet name="PCONTRA" sheetId="18" r:id="rId18"/>
    <sheet name="PTENURE" sheetId="19" r:id="rId19"/>
  </sheets>
  <definedNames>
    <definedName name="_xlnm.Print_Area" localSheetId="11">'PACTIV'!$A$1:$AI$97</definedName>
    <definedName name="_xlnm.Print_Area" localSheetId="8">'PCARE'!$A$1:$T$47</definedName>
    <definedName name="_xlnm.Print_Area" localSheetId="17">'PCONTRA'!$A$1:$U$56</definedName>
    <definedName name="_xlnm.Print_Area" localSheetId="16">'PFULPAR'!$A$1:$U$48</definedName>
    <definedName name="_xlnm.Print_Area" localSheetId="1">'PHOURSU'!$A$1:$AB$47</definedName>
    <definedName name="_xlnm.Print_Area" localSheetId="12">'PIND'!$A$1:$N$42</definedName>
    <definedName name="_xlnm.Print_Area" localSheetId="10">'Pmain'!$A$1:$S$45</definedName>
    <definedName name="_xlnm.Print_Area" localSheetId="15">'PNEMP'!$A$1:$R$78</definedName>
    <definedName name="_xlnm.Print_Area" localSheetId="7">'PSEARCH'!$A$1:$M$67</definedName>
    <definedName name="_xlnm.Print_Area" localSheetId="14">'PSKILL'!$A$1:$L$57</definedName>
    <definedName name="_xlnm.Print_Area" localSheetId="2">'PSLOT1'!$A$1:$AL$52</definedName>
    <definedName name="_xlnm.Print_Area" localSheetId="9">'PSLOT2'!$A$1:$V$48</definedName>
    <definedName name="_xlnm.Print_Area" localSheetId="18">'PTENURE'!$A$1:$L$38</definedName>
    <definedName name="_xlnm.Print_Area" localSheetId="13">'PTYPEWK'!$A$1:$U$50</definedName>
    <definedName name="_xlnm.Print_Area" localSheetId="0">'PUMAS'!$A$1:$AB$52</definedName>
    <definedName name="_xlnm.Print_Area" localSheetId="4">'PWEEKFT'!$A$1:$AT$50</definedName>
    <definedName name="_xlnm.Print_Area" localSheetId="5">'PWEEKPT'!$A$1:$AT$50</definedName>
    <definedName name="_xlnm.Print_Area" localSheetId="3">'PWEEKTL'!$A$1:$X$33</definedName>
    <definedName name="_xlnm.Print_Area" localSheetId="6">'PWEXPTL'!$A$1:$P$40</definedName>
  </definedNames>
  <calcPr fullCalcOnLoad="1"/>
</workbook>
</file>

<file path=xl/comments13.xml><?xml version="1.0" encoding="utf-8"?>
<comments xmlns="http://schemas.openxmlformats.org/spreadsheetml/2006/main">
  <authors>
    <author>connolly</author>
  </authors>
  <commentList>
    <comment ref="E32" authorId="0">
      <text>
        <r>
          <rPr>
            <b/>
            <sz val="8"/>
            <rFont val="Tahoma"/>
            <family val="2"/>
          </rPr>
          <t>connolly:</t>
        </r>
        <r>
          <rPr>
            <sz val="8"/>
            <rFont val="Tahoma"/>
            <family val="2"/>
          </rPr>
          <t xml:space="preserve">
ISIC Rev. 3.1: A &amp; B
ISIC Rev. 4: A</t>
        </r>
      </text>
    </comment>
    <comment ref="E33" authorId="0">
      <text>
        <r>
          <rPr>
            <b/>
            <sz val="8"/>
            <rFont val="Tahoma"/>
            <family val="2"/>
          </rPr>
          <t>connolly:</t>
        </r>
        <r>
          <rPr>
            <sz val="8"/>
            <rFont val="Tahoma"/>
            <family val="2"/>
          </rPr>
          <t xml:space="preserve">
ISIC Rev. 3.1: C, D, E
ISIC Rev. 4: B, C, D, E</t>
        </r>
      </text>
    </comment>
    <comment ref="E34" authorId="0">
      <text>
        <r>
          <rPr>
            <b/>
            <sz val="8"/>
            <rFont val="Tahoma"/>
            <family val="2"/>
          </rPr>
          <t>connolly:</t>
        </r>
        <r>
          <rPr>
            <sz val="8"/>
            <rFont val="Tahoma"/>
            <family val="2"/>
          </rPr>
          <t xml:space="preserve">
ISIC Rev. 3.1: F
ISIC Rev. 4: F</t>
        </r>
      </text>
    </comment>
    <comment ref="E35" authorId="0">
      <text>
        <r>
          <rPr>
            <b/>
            <sz val="8"/>
            <rFont val="Tahoma"/>
            <family val="2"/>
          </rPr>
          <t>connolly:</t>
        </r>
        <r>
          <rPr>
            <sz val="8"/>
            <rFont val="Tahoma"/>
            <family val="2"/>
          </rPr>
          <t xml:space="preserve">
ISIC Rev. 3: G &amp; H
ISIC Rev. 4: G &amp; I</t>
        </r>
      </text>
    </comment>
    <comment ref="E36" authorId="0">
      <text>
        <r>
          <rPr>
            <b/>
            <sz val="8"/>
            <rFont val="Tahoma"/>
            <family val="2"/>
          </rPr>
          <t>connolly:</t>
        </r>
        <r>
          <rPr>
            <sz val="8"/>
            <rFont val="Tahoma"/>
            <family val="2"/>
          </rPr>
          <t xml:space="preserve">
ISIC Rev. 3: I
ISIC Rev. 4: H &amp; J (61)</t>
        </r>
      </text>
    </comment>
    <comment ref="E37" authorId="0">
      <text>
        <r>
          <rPr>
            <b/>
            <sz val="8"/>
            <rFont val="Tahoma"/>
            <family val="2"/>
          </rPr>
          <t>connolly:</t>
        </r>
        <r>
          <rPr>
            <sz val="8"/>
            <rFont val="Tahoma"/>
            <family val="2"/>
          </rPr>
          <t xml:space="preserve">
ISIC Rev. 3: J
ISIC Rev. 4: K</t>
        </r>
      </text>
    </comment>
    <comment ref="E38" authorId="0">
      <text>
        <r>
          <rPr>
            <b/>
            <sz val="8"/>
            <rFont val="Tahoma"/>
            <family val="2"/>
          </rPr>
          <t>connolly:</t>
        </r>
        <r>
          <rPr>
            <sz val="8"/>
            <rFont val="Tahoma"/>
            <family val="2"/>
          </rPr>
          <t xml:space="preserve">
ISIC Rev. 3: K
ISIC Rev. 4: L &amp; J (58-60, 62-63)</t>
        </r>
      </text>
    </comment>
    <comment ref="E39" authorId="0">
      <text>
        <r>
          <rPr>
            <b/>
            <sz val="8"/>
            <rFont val="Tahoma"/>
            <family val="2"/>
          </rPr>
          <t>connolly:</t>
        </r>
        <r>
          <rPr>
            <sz val="8"/>
            <rFont val="Tahoma"/>
            <family val="2"/>
          </rPr>
          <t xml:space="preserve">
ISIC Rev. 3: O &amp; P
ISIC Rev. 4: M, N &amp; T</t>
        </r>
      </text>
    </comment>
    <comment ref="E40" authorId="0">
      <text>
        <r>
          <rPr>
            <b/>
            <sz val="8"/>
            <rFont val="Tahoma"/>
            <family val="2"/>
          </rPr>
          <t>connolly:</t>
        </r>
        <r>
          <rPr>
            <sz val="8"/>
            <rFont val="Tahoma"/>
            <family val="2"/>
          </rPr>
          <t xml:space="preserve">
ISIC Rev. 3: L, M, N &amp; O
ISIC Rev. 4: O, P, Q, R &amp; S</t>
        </r>
      </text>
    </comment>
    <comment ref="E41" authorId="0">
      <text>
        <r>
          <rPr>
            <b/>
            <sz val="8"/>
            <rFont val="Tahoma"/>
            <family val="2"/>
          </rPr>
          <t>connolly:</t>
        </r>
        <r>
          <rPr>
            <sz val="8"/>
            <rFont val="Tahoma"/>
            <family val="2"/>
          </rPr>
          <t xml:space="preserve">
ISIC Rev. 3: Q
ISIC Rev. 4: U</t>
        </r>
      </text>
    </comment>
  </commentList>
</comments>
</file>

<file path=xl/sharedStrings.xml><?xml version="1.0" encoding="utf-8"?>
<sst xmlns="http://schemas.openxmlformats.org/spreadsheetml/2006/main" count="2454" uniqueCount="556">
  <si>
    <r>
      <t>count(</t>
    </r>
    <r>
      <rPr>
        <b/>
        <i/>
        <sz val="10"/>
        <rFont val="Arial"/>
        <family val="2"/>
      </rPr>
      <t>type</t>
    </r>
    <r>
      <rPr>
        <b/>
        <sz val="10"/>
        <rFont val="Arial"/>
        <family val="2"/>
      </rPr>
      <t>=1 &amp; (partime=. | tuttanno=.)</t>
    </r>
  </si>
  <si>
    <t>number of dependent jobs with missing FT/PT or FY/PY/occasional</t>
  </si>
  <si>
    <r>
      <t>count(</t>
    </r>
    <r>
      <rPr>
        <b/>
        <i/>
        <sz val="10"/>
        <rFont val="Arial"/>
        <family val="2"/>
      </rPr>
      <t>partime</t>
    </r>
    <r>
      <rPr>
        <b/>
        <sz val="10"/>
        <rFont val="Arial"/>
        <family val="2"/>
      </rPr>
      <t xml:space="preserve">=1 &amp; </t>
    </r>
    <r>
      <rPr>
        <b/>
        <i/>
        <sz val="10"/>
        <rFont val="Arial"/>
        <family val="2"/>
      </rPr>
      <t>tuttanno</t>
    </r>
    <r>
      <rPr>
        <b/>
        <sz val="10"/>
        <rFont val="Arial"/>
        <family val="2"/>
      </rPr>
      <t xml:space="preserve">=2 &amp; </t>
    </r>
    <r>
      <rPr>
        <b/>
        <i/>
        <sz val="10"/>
        <rFont val="Arial"/>
        <family val="2"/>
      </rPr>
      <t>mesilav!</t>
    </r>
    <r>
      <rPr>
        <b/>
        <sz val="10"/>
        <rFont val="Arial"/>
        <family val="2"/>
      </rPr>
      <t>=.)</t>
    </r>
  </si>
  <si>
    <t>number of part-year full-time dependent jobs with valid months</t>
  </si>
  <si>
    <r>
      <t>count(</t>
    </r>
    <r>
      <rPr>
        <b/>
        <i/>
        <sz val="10"/>
        <rFont val="Arial"/>
        <family val="2"/>
      </rPr>
      <t>partime</t>
    </r>
    <r>
      <rPr>
        <b/>
        <sz val="10"/>
        <rFont val="Arial"/>
        <family val="2"/>
      </rPr>
      <t>=1 &amp;</t>
    </r>
    <r>
      <rPr>
        <b/>
        <i/>
        <sz val="10"/>
        <rFont val="Arial"/>
        <family val="2"/>
      </rPr>
      <t xml:space="preserve"> tuttanno</t>
    </r>
    <r>
      <rPr>
        <b/>
        <sz val="10"/>
        <rFont val="Arial"/>
        <family val="2"/>
      </rPr>
      <t>=2)</t>
    </r>
  </si>
  <si>
    <r>
      <t>count(</t>
    </r>
    <r>
      <rPr>
        <b/>
        <i/>
        <sz val="10"/>
        <rFont val="Arial"/>
        <family val="2"/>
      </rPr>
      <t>partime</t>
    </r>
    <r>
      <rPr>
        <b/>
        <sz val="10"/>
        <rFont val="Arial"/>
        <family val="2"/>
      </rPr>
      <t xml:space="preserve">=1 &amp; </t>
    </r>
    <r>
      <rPr>
        <b/>
        <i/>
        <sz val="10"/>
        <rFont val="Arial"/>
        <family val="2"/>
      </rPr>
      <t>tuttanno</t>
    </r>
    <r>
      <rPr>
        <b/>
        <sz val="10"/>
        <rFont val="Arial"/>
        <family val="2"/>
      </rPr>
      <t xml:space="preserve">=2 &amp; </t>
    </r>
    <r>
      <rPr>
        <b/>
        <i/>
        <sz val="10"/>
        <rFont val="Arial"/>
        <family val="2"/>
      </rPr>
      <t>mesilav</t>
    </r>
    <r>
      <rPr>
        <b/>
        <sz val="10"/>
        <rFont val="Arial"/>
        <family val="2"/>
      </rPr>
      <t>!=.)</t>
    </r>
  </si>
  <si>
    <t>number of part-year part-time dependent jobs with valid months</t>
  </si>
  <si>
    <t>CONTENTS: weeks worked all jobs (excluding conscript service)</t>
  </si>
  <si>
    <r>
      <t>count(</t>
    </r>
    <r>
      <rPr>
        <b/>
        <i/>
        <sz val="10"/>
        <rFont val="Arial"/>
        <family val="2"/>
      </rPr>
      <t>tuttanno=</t>
    </r>
    <r>
      <rPr>
        <b/>
        <sz val="10"/>
        <rFont val="Arial"/>
        <family val="2"/>
      </rPr>
      <t>1) over jobs</t>
    </r>
  </si>
  <si>
    <t>number of part-year jobs</t>
  </si>
  <si>
    <t>months in part-year job</t>
  </si>
  <si>
    <t>valid vaue</t>
  </si>
  <si>
    <r>
      <t>count (</t>
    </r>
    <r>
      <rPr>
        <b/>
        <i/>
        <sz val="10"/>
        <rFont val="Arial"/>
        <family val="2"/>
      </rPr>
      <t>tuttanno</t>
    </r>
    <r>
      <rPr>
        <b/>
        <sz val="10"/>
        <rFont val="Arial"/>
        <family val="2"/>
      </rPr>
      <t>=2) over jobs</t>
    </r>
  </si>
  <si>
    <t>longest part-year job per person</t>
  </si>
  <si>
    <r>
      <t>max (</t>
    </r>
    <r>
      <rPr>
        <b/>
        <i/>
        <sz val="10"/>
        <rFont val="Arial"/>
        <family val="2"/>
      </rPr>
      <t xml:space="preserve">mesilav </t>
    </r>
    <r>
      <rPr>
        <b/>
        <sz val="10"/>
        <rFont val="Arial"/>
        <family val="2"/>
      </rPr>
      <t xml:space="preserve">if </t>
    </r>
    <r>
      <rPr>
        <b/>
        <i/>
        <sz val="10"/>
        <rFont val="Arial"/>
        <family val="2"/>
      </rPr>
      <t>tuttanno=2</t>
    </r>
    <r>
      <rPr>
        <b/>
        <sz val="10"/>
        <rFont val="Arial"/>
        <family val="2"/>
      </rPr>
      <t>) over jobs</t>
    </r>
  </si>
  <si>
    <t>no full-year job with missing hours</t>
  </si>
  <si>
    <t>number of occasional jobs</t>
  </si>
  <si>
    <t>all jobs with missing annual hours</t>
  </si>
  <si>
    <t>has a job</t>
  </si>
  <si>
    <t>no job</t>
  </si>
  <si>
    <t>&gt;=5200</t>
  </si>
  <si>
    <r>
      <t>count(</t>
    </r>
    <r>
      <rPr>
        <b/>
        <i/>
        <sz val="10"/>
        <rFont val="Arial"/>
        <family val="2"/>
      </rPr>
      <t>annual hours</t>
    </r>
    <r>
      <rPr>
        <b/>
        <sz val="10"/>
        <rFont val="Arial"/>
        <family val="2"/>
      </rPr>
      <t>=.) over jobs</t>
    </r>
  </si>
  <si>
    <t>total annual hours in all jobs with valid hours</t>
  </si>
  <si>
    <t>number of jobs with missing hours</t>
  </si>
  <si>
    <r>
      <t>sum(</t>
    </r>
    <r>
      <rPr>
        <b/>
        <i/>
        <sz val="10"/>
        <rFont val="Arial"/>
        <family val="2"/>
      </rPr>
      <t>annual hours</t>
    </r>
    <r>
      <rPr>
        <b/>
        <sz val="10"/>
        <rFont val="Arial"/>
        <family val="2"/>
      </rPr>
      <t xml:space="preserve"> if</t>
    </r>
    <r>
      <rPr>
        <b/>
        <i/>
        <sz val="10"/>
        <rFont val="Arial"/>
        <family val="2"/>
      </rPr>
      <t xml:space="preserve"> annual hours!=.</t>
    </r>
    <r>
      <rPr>
        <b/>
        <sz val="10"/>
        <rFont val="Arial"/>
        <family val="2"/>
      </rPr>
      <t>) over jobs</t>
    </r>
  </si>
  <si>
    <t>at least one remunerated job</t>
  </si>
  <si>
    <t>no remunerated jobs</t>
  </si>
  <si>
    <t>Univ</t>
  </si>
  <si>
    <t>Not in Universe</t>
  </si>
  <si>
    <t>mi</t>
  </si>
  <si>
    <t>missing</t>
  </si>
  <si>
    <t>unemployed</t>
  </si>
  <si>
    <t>apqual</t>
  </si>
  <si>
    <t>sole proprietor</t>
  </si>
  <si>
    <t>active shareholder / partner</t>
  </si>
  <si>
    <t>contingent worker employed on none account</t>
  </si>
  <si>
    <t>first-job seeker</t>
  </si>
  <si>
    <t>homemaker</t>
  </si>
  <si>
    <t>well off</t>
  </si>
  <si>
    <t>job pensioner</t>
  </si>
  <si>
    <t>non-job pensioner</t>
  </si>
  <si>
    <t>student</t>
  </si>
  <si>
    <t>pre-school age child</t>
  </si>
  <si>
    <t>conscript</t>
  </si>
  <si>
    <t>eta</t>
  </si>
  <si>
    <t>age</t>
  </si>
  <si>
    <t>&gt;14</t>
  </si>
  <si>
    <t>adult</t>
  </si>
  <si>
    <t>0-14</t>
  </si>
  <si>
    <t>child</t>
  </si>
  <si>
    <t>Not Emp; job pensioner</t>
  </si>
  <si>
    <t>Not Emp; non-job pensioner (disability/survivor's social pensioner)</t>
  </si>
  <si>
    <t>Not Emp; student (from primary school up)</t>
  </si>
  <si>
    <t>Not Emp; pre-school age child</t>
  </si>
  <si>
    <t>Not Emp; homemaker</t>
  </si>
  <si>
    <t>Not Emp; well-off</t>
  </si>
  <si>
    <t>Not Emp; first-job seeker</t>
  </si>
  <si>
    <t>Not Emp; unemployed</t>
  </si>
  <si>
    <t>individuals aged 15 or over</t>
  </si>
  <si>
    <t>one job</t>
  </si>
  <si>
    <t>number of jobs per person</t>
  </si>
  <si>
    <t>&gt;1</t>
  </si>
  <si>
    <t>.</t>
  </si>
  <si>
    <t>no jobs</t>
  </si>
  <si>
    <t>more than one job</t>
  </si>
  <si>
    <t>oretot</t>
  </si>
  <si>
    <t>1-100</t>
  </si>
  <si>
    <t>valid value</t>
  </si>
  <si>
    <t>prevalent status</t>
  </si>
  <si>
    <t>in employment</t>
  </si>
  <si>
    <t>11-18</t>
  </si>
  <si>
    <t>not in employment</t>
  </si>
  <si>
    <r>
      <t>count(</t>
    </r>
    <r>
      <rPr>
        <b/>
        <i/>
        <sz val="10"/>
        <rFont val="Arial"/>
        <family val="2"/>
      </rPr>
      <t>job</t>
    </r>
    <r>
      <rPr>
        <b/>
        <sz val="10"/>
        <rFont val="Arial"/>
        <family val="2"/>
      </rPr>
      <t>) over persons</t>
    </r>
  </si>
  <si>
    <t>at least one full-year job</t>
  </si>
  <si>
    <t>only part-year jobs</t>
  </si>
  <si>
    <t>1-10 or 20</t>
  </si>
  <si>
    <t>several jobs</t>
  </si>
  <si>
    <t>tuttanno</t>
  </si>
  <si>
    <t>type</t>
  </si>
  <si>
    <t>type of job</t>
  </si>
  <si>
    <t>whole year</t>
  </si>
  <si>
    <t>time worked</t>
  </si>
  <si>
    <t>part-year</t>
  </si>
  <si>
    <t>occasionally</t>
  </si>
  <si>
    <t>mesilav</t>
  </si>
  <si>
    <t>1-11</t>
  </si>
  <si>
    <t>Emp; unknown number and type of jobs</t>
  </si>
  <si>
    <t>at least one occasional job</t>
  </si>
  <si>
    <t>1</t>
  </si>
  <si>
    <t>2</t>
  </si>
  <si>
    <t>3</t>
  </si>
  <si>
    <t>average weekly hours worked</t>
  </si>
  <si>
    <t>number of months worked</t>
  </si>
  <si>
    <t>worked full-year</t>
  </si>
  <si>
    <r>
      <t>oretot</t>
    </r>
    <r>
      <rPr>
        <b/>
        <sz val="12"/>
        <rFont val="Arial"/>
        <family val="2"/>
      </rPr>
      <t xml:space="preserve"> * 52</t>
    </r>
  </si>
  <si>
    <t>annual hours</t>
  </si>
  <si>
    <t>&gt;0</t>
  </si>
  <si>
    <r>
      <t xml:space="preserve">oretot * mesilav </t>
    </r>
    <r>
      <rPr>
        <b/>
        <sz val="12"/>
        <rFont val="Arial"/>
        <family val="2"/>
      </rPr>
      <t>* 4.333</t>
    </r>
  </si>
  <si>
    <t>no full-year jobs</t>
  </si>
  <si>
    <t>partime</t>
  </si>
  <si>
    <t>full-time</t>
  </si>
  <si>
    <t>part-time</t>
  </si>
  <si>
    <t>0</t>
  </si>
  <si>
    <r>
      <t>count(</t>
    </r>
    <r>
      <rPr>
        <b/>
        <i/>
        <sz val="10"/>
        <rFont val="Arial"/>
        <family val="2"/>
      </rPr>
      <t>job</t>
    </r>
    <r>
      <rPr>
        <b/>
        <sz val="10"/>
        <rFont val="Arial"/>
        <family val="2"/>
      </rPr>
      <t>) over jobs</t>
    </r>
  </si>
  <si>
    <t>1-5</t>
  </si>
  <si>
    <t>6-8 or 20</t>
  </si>
  <si>
    <t>employee</t>
  </si>
  <si>
    <t>self-employed</t>
  </si>
  <si>
    <t>member of family business</t>
  </si>
  <si>
    <t>asnonoc</t>
  </si>
  <si>
    <t>last employment status</t>
  </si>
  <si>
    <t>4</t>
  </si>
  <si>
    <t>occasional</t>
  </si>
  <si>
    <t>prof</t>
  </si>
  <si>
    <t>activity</t>
  </si>
  <si>
    <t>member of the professions</t>
  </si>
  <si>
    <t>free-lance</t>
  </si>
  <si>
    <t>Paid Emp; occasional</t>
  </si>
  <si>
    <t>Oth Emp; member of family business</t>
  </si>
  <si>
    <t>one</t>
  </si>
  <si>
    <t>more than one</t>
  </si>
  <si>
    <r>
      <t>count(</t>
    </r>
    <r>
      <rPr>
        <b/>
        <i/>
        <sz val="10"/>
        <rFont val="Arial"/>
        <family val="2"/>
      </rPr>
      <t>type</t>
    </r>
    <r>
      <rPr>
        <b/>
        <sz val="10"/>
        <rFont val="Arial"/>
        <family val="2"/>
      </rPr>
      <t>=emp) over jobs)</t>
    </r>
  </si>
  <si>
    <t>one job corresponding to main activity</t>
  </si>
  <si>
    <t>no jobs corresponding to main activity</t>
  </si>
  <si>
    <t>more than one job corresponding to main activity</t>
  </si>
  <si>
    <t>count(type=2-4)</t>
  </si>
  <si>
    <t>main job: job=1</t>
  </si>
  <si>
    <t>main job: missing</t>
  </si>
  <si>
    <t>one independent job</t>
  </si>
  <si>
    <t>more than one independent job</t>
  </si>
  <si>
    <t>no independent jobs</t>
  </si>
  <si>
    <t>main job= job for which type=2-4</t>
  </si>
  <si>
    <t>main job= job for which type=2-4 &amp; max(months, hours)</t>
  </si>
  <si>
    <r>
      <t xml:space="preserve">main job: job for which </t>
    </r>
    <r>
      <rPr>
        <b/>
        <i/>
        <sz val="12"/>
        <rFont val="Arial"/>
        <family val="2"/>
      </rPr>
      <t>type</t>
    </r>
    <r>
      <rPr>
        <b/>
        <sz val="12"/>
        <rFont val="Arial"/>
        <family val="2"/>
      </rPr>
      <t xml:space="preserve"> corresponds to employment status </t>
    </r>
  </si>
  <si>
    <t>&gt;=1</t>
  </si>
  <si>
    <t>at least one job</t>
  </si>
  <si>
    <t>type of main job</t>
  </si>
  <si>
    <r>
      <t xml:space="preserve">type </t>
    </r>
    <r>
      <rPr>
        <b/>
        <sz val="10"/>
        <rFont val="Arial"/>
        <family val="2"/>
      </rPr>
      <t xml:space="preserve">if </t>
    </r>
    <r>
      <rPr>
        <b/>
        <i/>
        <sz val="10"/>
        <rFont val="Arial"/>
        <family val="2"/>
      </rPr>
      <t>main</t>
    </r>
    <r>
      <rPr>
        <b/>
        <sz val="10"/>
        <rFont val="Arial"/>
        <family val="2"/>
      </rPr>
      <t>=1</t>
    </r>
  </si>
  <si>
    <r>
      <t>tuttanno</t>
    </r>
    <r>
      <rPr>
        <b/>
        <sz val="10"/>
        <rFont val="Arial"/>
        <family val="2"/>
      </rPr>
      <t xml:space="preserve"> if </t>
    </r>
    <r>
      <rPr>
        <b/>
        <i/>
        <sz val="10"/>
        <rFont val="Arial"/>
        <family val="2"/>
      </rPr>
      <t>main</t>
    </r>
    <r>
      <rPr>
        <b/>
        <sz val="10"/>
        <rFont val="Arial"/>
        <family val="2"/>
      </rPr>
      <t>=1</t>
    </r>
  </si>
  <si>
    <t>extent of main job</t>
  </si>
  <si>
    <r>
      <t xml:space="preserve">numadd </t>
    </r>
    <r>
      <rPr>
        <b/>
        <sz val="10"/>
        <rFont val="Arial"/>
        <family val="2"/>
      </rPr>
      <t xml:space="preserve">if </t>
    </r>
    <r>
      <rPr>
        <b/>
        <i/>
        <sz val="10"/>
        <rFont val="Arial"/>
        <family val="2"/>
      </rPr>
      <t>main</t>
    </r>
    <r>
      <rPr>
        <b/>
        <sz val="10"/>
        <rFont val="Arial"/>
        <family val="2"/>
      </rPr>
      <t>=1</t>
    </r>
  </si>
  <si>
    <t>number of workers (incl. owner(s)) in main job</t>
  </si>
  <si>
    <t>number of workers in main job</t>
  </si>
  <si>
    <t>Paid Emp; regular full-year</t>
  </si>
  <si>
    <t>Paid Emp; regular part-year</t>
  </si>
  <si>
    <t>Self-emp; one person business, member of the professions</t>
  </si>
  <si>
    <t>Self-emp; one person business, sole proprietor</t>
  </si>
  <si>
    <t>Self-emp; one person business, free-lance</t>
  </si>
  <si>
    <t>Self-emp; one person business, contingent worker employed on none account</t>
  </si>
  <si>
    <t>Self-emp; several persons business, member of the professions</t>
  </si>
  <si>
    <t>Self-emp; several persons business, sole proprietor</t>
  </si>
  <si>
    <t>Self-emp; several persons business, free-lance</t>
  </si>
  <si>
    <t>Self-emp; several persons business, contingent worker employed on none account</t>
  </si>
  <si>
    <t>Self-emp; one person business, active shareholder / partner</t>
  </si>
  <si>
    <t>Self-emp; several persons business, active shareholder / partner</t>
  </si>
  <si>
    <t>Self-emp; unknown number of persons, member of the professions</t>
  </si>
  <si>
    <t>Self-emp; unknown number of persons, free-lance</t>
  </si>
  <si>
    <t>Self-emp; unknown number of persons, active shareholder / partner</t>
  </si>
  <si>
    <t>Self-emp; unknown number of persons, sole proprietor</t>
  </si>
  <si>
    <r>
      <t xml:space="preserve">main job: job for which </t>
    </r>
    <r>
      <rPr>
        <b/>
        <i/>
        <sz val="12"/>
        <rFont val="Arial"/>
        <family val="2"/>
      </rPr>
      <t>type</t>
    </r>
    <r>
      <rPr>
        <b/>
        <sz val="12"/>
        <rFont val="Arial"/>
        <family val="2"/>
      </rPr>
      <t xml:space="preserve"> corresponds to employment status &amp; max(months,hours)</t>
    </r>
  </si>
  <si>
    <t>unemployed or job pensioner</t>
  </si>
  <si>
    <t>all other not in labour force</t>
  </si>
  <si>
    <t>12 or 15</t>
  </si>
  <si>
    <t>11, 13-14 or 16-18</t>
  </si>
  <si>
    <r>
      <t xml:space="preserve">main job= job for which </t>
    </r>
    <r>
      <rPr>
        <b/>
        <sz val="12"/>
        <rFont val="Arial"/>
        <family val="2"/>
      </rPr>
      <t>max(months,hours)</t>
    </r>
  </si>
  <si>
    <t>Paid Emp; indist</t>
  </si>
  <si>
    <t>apsett</t>
  </si>
  <si>
    <t>branch of activity</t>
  </si>
  <si>
    <t>agriculture, hunting, forestry, fishing, fish-farming and related services</t>
  </si>
  <si>
    <t>mining, food products, beverages and tobacco products, textiles, clothing, leather products, timber, wooden products, furniture, paper, chemical and metal products, other manufactures, production and distribution of electric power, gas and water</t>
  </si>
  <si>
    <t>building and construction</t>
  </si>
  <si>
    <t>wholesale and retail trade, repair of motor vehicles and motorcycles, lodging and catering services</t>
  </si>
  <si>
    <t>services of credit and insurance institutions</t>
  </si>
  <si>
    <t>real estate and renting services, IT services, research, other professional and business activities</t>
  </si>
  <si>
    <t>domestic services provided to households and other private services</t>
  </si>
  <si>
    <t>general government, defence, education, health and other public services</t>
  </si>
  <si>
    <t>extraterritorial organisations and entities</t>
  </si>
  <si>
    <t>individuals aged over 14 who were primarily employed, unemployed or job pensioners (incl. conscripts)</t>
  </si>
  <si>
    <t>blue-collar worker</t>
  </si>
  <si>
    <t>office worker</t>
  </si>
  <si>
    <t>school teacher</t>
  </si>
  <si>
    <t>junior manager / cadre</t>
  </si>
  <si>
    <t>manager, senior official</t>
  </si>
  <si>
    <t>member of the arts or professions</t>
  </si>
  <si>
    <t>free lance</t>
  </si>
  <si>
    <t>owner or member of a family business</t>
  </si>
  <si>
    <t>number of employees</t>
  </si>
  <si>
    <t>1-6</t>
  </si>
  <si>
    <t>7</t>
  </si>
  <si>
    <t>na - public sector employee</t>
  </si>
  <si>
    <t>valid answer - private sector</t>
  </si>
  <si>
    <t>6-10 , 20</t>
  </si>
  <si>
    <r>
      <t>count(</t>
    </r>
    <r>
      <rPr>
        <b/>
        <i/>
        <sz val="10"/>
        <rFont val="Arial"/>
        <family val="2"/>
      </rPr>
      <t>type</t>
    </r>
    <r>
      <rPr>
        <b/>
        <sz val="10"/>
        <rFont val="Arial"/>
        <family val="2"/>
      </rPr>
      <t>=1) over other jobs</t>
    </r>
  </si>
  <si>
    <t>number of jobs as employees</t>
  </si>
  <si>
    <t>none</t>
  </si>
  <si>
    <t>Private sector</t>
  </si>
  <si>
    <t>dimaz if main=1</t>
  </si>
  <si>
    <r>
      <t>dimaz</t>
    </r>
    <r>
      <rPr>
        <b/>
        <sz val="10"/>
        <rFont val="Arial"/>
        <family val="2"/>
      </rPr>
      <t xml:space="preserve"> if </t>
    </r>
    <r>
      <rPr>
        <b/>
        <i/>
        <sz val="10"/>
        <rFont val="Arial"/>
        <family val="2"/>
      </rPr>
      <t>type</t>
    </r>
    <r>
      <rPr>
        <b/>
        <sz val="10"/>
        <rFont val="Arial"/>
        <family val="2"/>
      </rPr>
      <t>==1</t>
    </r>
  </si>
  <si>
    <r>
      <t>dimaz</t>
    </r>
    <r>
      <rPr>
        <b/>
        <sz val="10"/>
        <rFont val="Arial"/>
        <family val="2"/>
      </rPr>
      <t xml:space="preserve"> if </t>
    </r>
    <r>
      <rPr>
        <b/>
        <i/>
        <sz val="10"/>
        <rFont val="Arial"/>
        <family val="2"/>
      </rPr>
      <t>type</t>
    </r>
    <r>
      <rPr>
        <b/>
        <sz val="10"/>
        <rFont val="Arial"/>
        <family val="2"/>
      </rPr>
      <t>==1 &amp; min(</t>
    </r>
    <r>
      <rPr>
        <b/>
        <i/>
        <sz val="10"/>
        <rFont val="Arial"/>
        <family val="2"/>
      </rPr>
      <t>job</t>
    </r>
    <r>
      <rPr>
        <b/>
        <sz val="10"/>
        <rFont val="Arial"/>
        <family val="2"/>
      </rPr>
      <t>)</t>
    </r>
  </si>
  <si>
    <t>all other not in employment</t>
  </si>
  <si>
    <t>Public sector; conscript</t>
  </si>
  <si>
    <t>5</t>
  </si>
  <si>
    <r>
      <t>numadd</t>
    </r>
    <r>
      <rPr>
        <b/>
        <sz val="10"/>
        <rFont val="Arial"/>
        <family val="2"/>
      </rPr>
      <t xml:space="preserve"> if </t>
    </r>
    <r>
      <rPr>
        <b/>
        <i/>
        <sz val="10"/>
        <rFont val="Arial"/>
        <family val="2"/>
      </rPr>
      <t>main</t>
    </r>
    <r>
      <rPr>
        <b/>
        <sz val="10"/>
        <rFont val="Arial"/>
        <family val="2"/>
      </rPr>
      <t>==1</t>
    </r>
  </si>
  <si>
    <t>number of workers</t>
  </si>
  <si>
    <t>1-4</t>
  </si>
  <si>
    <t>5-19</t>
  </si>
  <si>
    <t>20-49</t>
  </si>
  <si>
    <t>50-99</t>
  </si>
  <si>
    <t>100-499</t>
  </si>
  <si>
    <t>&gt;=500</t>
  </si>
  <si>
    <t>up to 4</t>
  </si>
  <si>
    <t>from 5 to 19</t>
  </si>
  <si>
    <t>from 20 to 49</t>
  </si>
  <si>
    <t>from 50 to 99</t>
  </si>
  <si>
    <t>from 100 to 499</t>
  </si>
  <si>
    <t>500 or more</t>
  </si>
  <si>
    <t>6</t>
  </si>
  <si>
    <t>Full-time</t>
  </si>
  <si>
    <t>Part-time</t>
  </si>
  <si>
    <t>full- vs part-time work</t>
  </si>
  <si>
    <r>
      <t xml:space="preserve">partime </t>
    </r>
    <r>
      <rPr>
        <b/>
        <sz val="10"/>
        <rFont val="Arial"/>
        <family val="2"/>
      </rPr>
      <t xml:space="preserve">if </t>
    </r>
    <r>
      <rPr>
        <b/>
        <i/>
        <sz val="10"/>
        <rFont val="Arial"/>
        <family val="2"/>
      </rPr>
      <t>type</t>
    </r>
    <r>
      <rPr>
        <b/>
        <sz val="10"/>
        <rFont val="Arial"/>
        <family val="2"/>
      </rPr>
      <t>=1</t>
    </r>
  </si>
  <si>
    <r>
      <t>partime</t>
    </r>
    <r>
      <rPr>
        <b/>
        <sz val="10"/>
        <rFont val="Arial"/>
        <family val="2"/>
      </rPr>
      <t xml:space="preserve"> if </t>
    </r>
    <r>
      <rPr>
        <b/>
        <i/>
        <sz val="10"/>
        <rFont val="Arial"/>
        <family val="2"/>
      </rPr>
      <t>type</t>
    </r>
    <r>
      <rPr>
        <b/>
        <sz val="10"/>
        <rFont val="Arial"/>
        <family val="2"/>
      </rPr>
      <t>==1 &amp; min(</t>
    </r>
    <r>
      <rPr>
        <b/>
        <i/>
        <sz val="10"/>
        <rFont val="Arial"/>
        <family val="2"/>
      </rPr>
      <t>job</t>
    </r>
    <r>
      <rPr>
        <b/>
        <sz val="10"/>
        <rFont val="Arial"/>
        <family val="2"/>
      </rPr>
      <t>)</t>
    </r>
  </si>
  <si>
    <t>at will</t>
  </si>
  <si>
    <t>fixed term</t>
  </si>
  <si>
    <t>for temporary workers (job agencies)</t>
  </si>
  <si>
    <t>cerc</t>
  </si>
  <si>
    <t>looked for work in 2000</t>
  </si>
  <si>
    <t>yes</t>
  </si>
  <si>
    <t>no</t>
  </si>
  <si>
    <t>job pensioner or non-job pensioner</t>
  </si>
  <si>
    <t>15-16</t>
  </si>
  <si>
    <t xml:space="preserve">in employment </t>
  </si>
  <si>
    <t>Looked for job</t>
  </si>
  <si>
    <t>individuals aged over 14</t>
  </si>
  <si>
    <t>11-14 or 16-18</t>
  </si>
  <si>
    <t>nesplav</t>
  </si>
  <si>
    <t>at least one</t>
  </si>
  <si>
    <t>number of activities during lifetime</t>
  </si>
  <si>
    <t>etalav</t>
  </si>
  <si>
    <t>age when started working</t>
  </si>
  <si>
    <t>0-100</t>
  </si>
  <si>
    <t>Emp; regular employment; one full-year job</t>
  </si>
  <si>
    <t>Emp; regular employment; one part-year job</t>
  </si>
  <si>
    <t>Emp; regular employment; several jobs during year, at least one full-year</t>
  </si>
  <si>
    <t>Emp; regular employment; several jobs during year, all part-year</t>
  </si>
  <si>
    <t>Emp; occasional employment; one job</t>
  </si>
  <si>
    <t>Emp; occasional employment; several jobs</t>
  </si>
  <si>
    <t>no occasional employment</t>
  </si>
  <si>
    <t>count(job) over persons</t>
  </si>
  <si>
    <t xml:space="preserve">at least one full-year job </t>
  </si>
  <si>
    <t>number of occasional jobs per person</t>
  </si>
  <si>
    <t>number of regular jobs</t>
  </si>
  <si>
    <t>only occasional job(s)</t>
  </si>
  <si>
    <t>Emp; regular and occasional employment, at least one full-year</t>
  </si>
  <si>
    <t>Emp; regular and occasional employment, none full-year</t>
  </si>
  <si>
    <t>regular and occasional jobs</t>
  </si>
  <si>
    <t>Emp; community or military service</t>
  </si>
  <si>
    <t>Not Emp; indistinguishable</t>
  </si>
  <si>
    <t>transport, warehouse and storage and communication services</t>
  </si>
  <si>
    <t>Public sector; indistinguishable</t>
  </si>
  <si>
    <r>
      <t>eta</t>
    </r>
    <r>
      <rPr>
        <b/>
        <sz val="12"/>
        <rFont val="Arial"/>
        <family val="2"/>
      </rPr>
      <t xml:space="preserve"> - </t>
    </r>
    <r>
      <rPr>
        <b/>
        <i/>
        <sz val="12"/>
        <rFont val="Arial"/>
        <family val="2"/>
      </rPr>
      <t>etalav</t>
    </r>
  </si>
  <si>
    <t>age when started current activity</t>
  </si>
  <si>
    <r>
      <t>max(0, eta</t>
    </r>
    <r>
      <rPr>
        <b/>
        <sz val="12"/>
        <rFont val="Arial"/>
        <family val="2"/>
      </rPr>
      <t xml:space="preserve"> - </t>
    </r>
    <r>
      <rPr>
        <b/>
        <i/>
        <sz val="12"/>
        <rFont val="Arial"/>
        <family val="2"/>
      </rPr>
      <t>etalav2)</t>
    </r>
  </si>
  <si>
    <t>Emp; regular employment; one job of unknown duration</t>
  </si>
  <si>
    <t>one full year job</t>
  </si>
  <si>
    <t>number of full-year jobs per person</t>
  </si>
  <si>
    <t>number of part-year jobs per person</t>
  </si>
  <si>
    <t>no occasional jobs</t>
  </si>
  <si>
    <t>no full year jobs</t>
  </si>
  <si>
    <t>weekly hours of full-year job</t>
  </si>
  <si>
    <t>at least one job with missing hours</t>
  </si>
  <si>
    <t>no jobs with missing hours</t>
  </si>
  <si>
    <t>one part year job</t>
  </si>
  <si>
    <r>
      <t xml:space="preserve">oretot </t>
    </r>
    <r>
      <rPr>
        <b/>
        <sz val="10"/>
        <rFont val="Arial"/>
        <family val="2"/>
      </rPr>
      <t>if</t>
    </r>
    <r>
      <rPr>
        <b/>
        <i/>
        <sz val="10"/>
        <rFont val="Arial"/>
        <family val="2"/>
      </rPr>
      <t xml:space="preserve"> tuttanno</t>
    </r>
    <r>
      <rPr>
        <b/>
        <sz val="10"/>
        <rFont val="Arial"/>
        <family val="2"/>
      </rPr>
      <t>=2</t>
    </r>
  </si>
  <si>
    <t>weekly hours of part-year job</t>
  </si>
  <si>
    <t>weekly hours of longest part-year job</t>
  </si>
  <si>
    <t>number of hours</t>
  </si>
  <si>
    <t>zero hours</t>
  </si>
  <si>
    <t>1-99</t>
  </si>
  <si>
    <t>100</t>
  </si>
  <si>
    <t>topcode</t>
  </si>
  <si>
    <t>topcode or higher</t>
  </si>
  <si>
    <t>&gt;=100</t>
  </si>
  <si>
    <r>
      <t>sum(</t>
    </r>
    <r>
      <rPr>
        <b/>
        <i/>
        <sz val="12"/>
        <rFont val="Arial"/>
        <family val="2"/>
      </rPr>
      <t>annual hours</t>
    </r>
    <r>
      <rPr>
        <b/>
        <sz val="12"/>
        <rFont val="Arial"/>
        <family val="2"/>
      </rPr>
      <t>) over jobs</t>
    </r>
  </si>
  <si>
    <t>full- year</t>
  </si>
  <si>
    <r>
      <t>10000 + sum(</t>
    </r>
    <r>
      <rPr>
        <b/>
        <i/>
        <sz val="12"/>
        <rFont val="Arial"/>
        <family val="2"/>
      </rPr>
      <t>annual hours</t>
    </r>
    <r>
      <rPr>
        <b/>
        <sz val="12"/>
        <rFont val="Arial"/>
        <family val="2"/>
      </rPr>
      <t>) over jobs</t>
    </r>
  </si>
  <si>
    <t>no part-year jobs</t>
  </si>
  <si>
    <t>no part-year job</t>
  </si>
  <si>
    <t>one part-year job</t>
  </si>
  <si>
    <t>more than one part-year job</t>
  </si>
  <si>
    <t>number of weeks</t>
  </si>
  <si>
    <r>
      <t>count(</t>
    </r>
    <r>
      <rPr>
        <b/>
        <i/>
        <sz val="10"/>
        <rFont val="Arial"/>
        <family val="2"/>
      </rPr>
      <t>tuttanno</t>
    </r>
    <r>
      <rPr>
        <b/>
        <sz val="10"/>
        <rFont val="Arial"/>
        <family val="2"/>
      </rPr>
      <t>=1) over jobs</t>
    </r>
  </si>
  <si>
    <r>
      <t>count(</t>
    </r>
    <r>
      <rPr>
        <b/>
        <i/>
        <sz val="10"/>
        <rFont val="Arial"/>
        <family val="2"/>
      </rPr>
      <t>tuttanno</t>
    </r>
    <r>
      <rPr>
        <b/>
        <sz val="10"/>
        <rFont val="Arial"/>
        <family val="2"/>
      </rPr>
      <t>=2) over jobs</t>
    </r>
  </si>
  <si>
    <t>number of full-year jobs with missing hours</t>
  </si>
  <si>
    <t>at least one full-year job with missing hours</t>
  </si>
  <si>
    <r>
      <t>oretot</t>
    </r>
    <r>
      <rPr>
        <b/>
        <sz val="10"/>
        <rFont val="Arial"/>
        <family val="2"/>
      </rPr>
      <t xml:space="preserve"> if</t>
    </r>
    <r>
      <rPr>
        <b/>
        <i/>
        <sz val="10"/>
        <rFont val="Arial"/>
        <family val="2"/>
      </rPr>
      <t xml:space="preserve"> tuttanno</t>
    </r>
    <r>
      <rPr>
        <b/>
        <sz val="10"/>
        <rFont val="Arial"/>
        <family val="2"/>
      </rPr>
      <t>==1</t>
    </r>
  </si>
  <si>
    <t>no other jobs</t>
  </si>
  <si>
    <r>
      <t>oretot</t>
    </r>
    <r>
      <rPr>
        <b/>
        <sz val="12"/>
        <rFont val="Arial"/>
        <family val="2"/>
      </rPr>
      <t xml:space="preserve"> in full-year job</t>
    </r>
  </si>
  <si>
    <t>sum of weekly hours over full-year jobs</t>
  </si>
  <si>
    <r>
      <t>sum(</t>
    </r>
    <r>
      <rPr>
        <b/>
        <i/>
        <sz val="12"/>
        <rFont val="Arial"/>
        <family val="2"/>
      </rPr>
      <t>oretot</t>
    </r>
    <r>
      <rPr>
        <b/>
        <sz val="12"/>
        <rFont val="Arial"/>
        <family val="2"/>
      </rPr>
      <t>) over full-year jobs</t>
    </r>
  </si>
  <si>
    <r>
      <t>count (</t>
    </r>
    <r>
      <rPr>
        <b/>
        <i/>
        <sz val="10"/>
        <rFont val="Arial"/>
        <family val="2"/>
      </rPr>
      <t>tuttanno</t>
    </r>
    <r>
      <rPr>
        <b/>
        <sz val="10"/>
        <rFont val="Arial"/>
        <family val="2"/>
      </rPr>
      <t>=3) over jobs</t>
    </r>
  </si>
  <si>
    <r>
      <t>oretot</t>
    </r>
    <r>
      <rPr>
        <b/>
        <sz val="12"/>
        <rFont val="Arial"/>
        <family val="2"/>
      </rPr>
      <t xml:space="preserve"> in part-year job</t>
    </r>
  </si>
  <si>
    <t>more than one part year job</t>
  </si>
  <si>
    <t>more than one full year job</t>
  </si>
  <si>
    <r>
      <t xml:space="preserve">count (oretot=. &amp; </t>
    </r>
    <r>
      <rPr>
        <b/>
        <i/>
        <sz val="10"/>
        <rFont val="Arial"/>
        <family val="2"/>
      </rPr>
      <t>tuttanno</t>
    </r>
    <r>
      <rPr>
        <b/>
        <sz val="10"/>
        <rFont val="Arial"/>
        <family val="2"/>
      </rPr>
      <t>=1) over jobs</t>
    </r>
  </si>
  <si>
    <r>
      <t>sum (</t>
    </r>
    <r>
      <rPr>
        <b/>
        <i/>
        <sz val="10"/>
        <rFont val="Arial"/>
        <family val="2"/>
      </rPr>
      <t>oretot</t>
    </r>
    <r>
      <rPr>
        <b/>
        <sz val="10"/>
        <rFont val="Arial"/>
        <family val="2"/>
      </rPr>
      <t xml:space="preserve"> if </t>
    </r>
    <r>
      <rPr>
        <b/>
        <i/>
        <sz val="10"/>
        <rFont val="Arial"/>
        <family val="2"/>
      </rPr>
      <t>tuttanno</t>
    </r>
    <r>
      <rPr>
        <b/>
        <sz val="10"/>
        <rFont val="Arial"/>
        <family val="2"/>
      </rPr>
      <t>=1) over jobs</t>
    </r>
  </si>
  <si>
    <t>number of dependent jobs per person</t>
  </si>
  <si>
    <t>number of full-year full-time dependent jobs per person</t>
  </si>
  <si>
    <r>
      <t>count(</t>
    </r>
    <r>
      <rPr>
        <b/>
        <i/>
        <sz val="10"/>
        <rFont val="Arial"/>
        <family val="2"/>
      </rPr>
      <t>partime</t>
    </r>
    <r>
      <rPr>
        <b/>
        <sz val="10"/>
        <rFont val="Arial"/>
        <family val="2"/>
      </rPr>
      <t>==1 &amp;</t>
    </r>
    <r>
      <rPr>
        <b/>
        <i/>
        <sz val="10"/>
        <rFont val="Arial"/>
        <family val="2"/>
      </rPr>
      <t xml:space="preserve"> tuttanno</t>
    </r>
    <r>
      <rPr>
        <b/>
        <sz val="10"/>
        <rFont val="Arial"/>
        <family val="2"/>
      </rPr>
      <t>=1) over jobs</t>
    </r>
  </si>
  <si>
    <t>at least one full-year full-time dependent job</t>
  </si>
  <si>
    <t>number of part-year full-time dependent jobs</t>
  </si>
  <si>
    <r>
      <t>count(</t>
    </r>
    <r>
      <rPr>
        <b/>
        <i/>
        <sz val="10"/>
        <rFont val="Arial"/>
        <family val="2"/>
      </rPr>
      <t>partime</t>
    </r>
    <r>
      <rPr>
        <b/>
        <sz val="10"/>
        <rFont val="Arial"/>
        <family val="2"/>
      </rPr>
      <t xml:space="preserve">=1 &amp; </t>
    </r>
    <r>
      <rPr>
        <b/>
        <i/>
        <sz val="10"/>
        <rFont val="Arial"/>
        <family val="2"/>
      </rPr>
      <t>tuttanno</t>
    </r>
    <r>
      <rPr>
        <b/>
        <sz val="10"/>
        <rFont val="Arial"/>
        <family val="2"/>
      </rPr>
      <t>=3)</t>
    </r>
  </si>
  <si>
    <r>
      <t>count(</t>
    </r>
    <r>
      <rPr>
        <b/>
        <i/>
        <sz val="10"/>
        <rFont val="Arial"/>
        <family val="2"/>
      </rPr>
      <t>partime</t>
    </r>
    <r>
      <rPr>
        <b/>
        <sz val="10"/>
        <rFont val="Arial"/>
        <family val="2"/>
      </rPr>
      <t xml:space="preserve">=1 &amp; </t>
    </r>
    <r>
      <rPr>
        <b/>
        <i/>
        <sz val="10"/>
        <rFont val="Arial"/>
        <family val="2"/>
      </rPr>
      <t>tuttanno</t>
    </r>
    <r>
      <rPr>
        <b/>
        <sz val="10"/>
        <rFont val="Arial"/>
        <family val="2"/>
      </rPr>
      <t>=2)</t>
    </r>
  </si>
  <si>
    <t>number of occasional full-time dependent jobs</t>
  </si>
  <si>
    <t>no occasional full-time dependent jobs</t>
  </si>
  <si>
    <t>at least one occasional full-time dependent job</t>
  </si>
  <si>
    <t xml:space="preserve">at least one other job </t>
  </si>
  <si>
    <r>
      <t>count(</t>
    </r>
    <r>
      <rPr>
        <b/>
        <i/>
        <sz val="10"/>
        <rFont val="Arial"/>
        <family val="2"/>
      </rPr>
      <t>type</t>
    </r>
    <r>
      <rPr>
        <b/>
        <sz val="10"/>
        <rFont val="Arial"/>
        <family val="2"/>
      </rPr>
      <t>=1) over jobs</t>
    </r>
  </si>
  <si>
    <t>no occasional full-time dependent jobs 
(all dependent jobs are part-time)</t>
  </si>
  <si>
    <t>number of full-year part-time dependent jobs per person</t>
  </si>
  <si>
    <t>at least one full-year part-time dependent job</t>
  </si>
  <si>
    <t>number of part-year part-time dependent jobs</t>
  </si>
  <si>
    <t>number of occasional part-time dependent jobs</t>
  </si>
  <si>
    <t>no occasional part-time dependent jobs</t>
  </si>
  <si>
    <t>at least one occasional part-time dependent job</t>
  </si>
  <si>
    <t>at least one job (of unknown full-year / part-year /occasional distinction)</t>
  </si>
  <si>
    <t>no jobs reported</t>
  </si>
  <si>
    <t>job</t>
  </si>
  <si>
    <t>!.</t>
  </si>
  <si>
    <t>job record exists</t>
  </si>
  <si>
    <t>no job record</t>
  </si>
  <si>
    <t>LONG LABELS:</t>
  </si>
  <si>
    <t>SHORT LABELS:</t>
  </si>
  <si>
    <t>no change</t>
  </si>
  <si>
    <t>5200+ annual hours</t>
  </si>
  <si>
    <t>whether job record exist</t>
  </si>
  <si>
    <t>Universe</t>
  </si>
  <si>
    <t>100+ weekly hours</t>
  </si>
  <si>
    <t>1-5199</t>
  </si>
  <si>
    <t>1-51</t>
  </si>
  <si>
    <r>
      <t xml:space="preserve">10000 + </t>
    </r>
    <r>
      <rPr>
        <b/>
        <i/>
        <sz val="12"/>
        <rFont val="Arial"/>
        <family val="2"/>
      </rPr>
      <t>oretot</t>
    </r>
    <r>
      <rPr>
        <b/>
        <sz val="12"/>
        <rFont val="Arial"/>
        <family val="2"/>
      </rPr>
      <t xml:space="preserve"> in full-year job</t>
    </r>
  </si>
  <si>
    <r>
      <t xml:space="preserve">20000 + </t>
    </r>
    <r>
      <rPr>
        <b/>
        <i/>
        <sz val="12"/>
        <rFont val="Arial"/>
        <family val="2"/>
      </rPr>
      <t>oretot</t>
    </r>
    <r>
      <rPr>
        <b/>
        <sz val="12"/>
        <rFont val="Arial"/>
        <family val="2"/>
      </rPr>
      <t xml:space="preserve"> in longest part-year job</t>
    </r>
  </si>
  <si>
    <t>10001-10051</t>
  </si>
  <si>
    <t>at least &lt;value&gt; - 10000 weeks</t>
  </si>
  <si>
    <r>
      <t>count(</t>
    </r>
    <r>
      <rPr>
        <b/>
        <i/>
        <sz val="10"/>
        <rFont val="Arial"/>
        <family val="2"/>
      </rPr>
      <t>type</t>
    </r>
    <r>
      <rPr>
        <b/>
        <sz val="10"/>
        <rFont val="Arial"/>
        <family val="2"/>
      </rPr>
      <t>=2,3,4) over jobs</t>
    </r>
  </si>
  <si>
    <t>number of other jobs per person (self-employment, family business, shareholder)</t>
  </si>
  <si>
    <t>count(type=2,3,4) over jobs</t>
  </si>
  <si>
    <t>WARNINGS: Only weeks in full-time dependent employment are in included.  Since ideally pweekft includes both dependent and self-employment, all those identified as having additional jobs whose ft weeks can not be determined are coded above 10000 to indicate that some full-time weeks may be missing.</t>
  </si>
  <si>
    <t>20001-20051</t>
  </si>
  <si>
    <r>
      <t>mesilav</t>
    </r>
    <r>
      <rPr>
        <b/>
        <sz val="12"/>
        <rFont val="Arial"/>
        <family val="2"/>
      </rPr>
      <t>*4.3333 in part-year job</t>
    </r>
  </si>
  <si>
    <r>
      <rPr>
        <b/>
        <sz val="12"/>
        <rFont val="Arial"/>
        <family val="2"/>
      </rPr>
      <t>10000 +</t>
    </r>
    <r>
      <rPr>
        <b/>
        <i/>
        <sz val="12"/>
        <rFont val="Arial"/>
        <family val="2"/>
      </rPr>
      <t xml:space="preserve"> mesilav</t>
    </r>
    <r>
      <rPr>
        <b/>
        <sz val="12"/>
        <rFont val="Arial"/>
        <family val="2"/>
      </rPr>
      <t>*4.3333 in part-year job</t>
    </r>
  </si>
  <si>
    <r>
      <rPr>
        <b/>
        <sz val="12"/>
        <rFont val="Arial"/>
        <family val="2"/>
      </rPr>
      <t>10000 +</t>
    </r>
    <r>
      <rPr>
        <b/>
        <i/>
        <sz val="12"/>
        <rFont val="Arial"/>
        <family val="2"/>
      </rPr>
      <t xml:space="preserve"> mesilav</t>
    </r>
    <r>
      <rPr>
        <b/>
        <sz val="12"/>
        <rFont val="Arial"/>
        <family val="2"/>
      </rPr>
      <t>*4.3333 in longest part-year job</t>
    </r>
  </si>
  <si>
    <t>no full-time dependent job, works in non-dependent employment (self-, family, working shareholder), hours unknown</t>
  </si>
  <si>
    <t>multiple part-year and/or occasional jobs, (10000+weeks in longest full-time job)</t>
  </si>
  <si>
    <t>count(partime=2 &amp; tuttanno=1) over jobs</t>
  </si>
  <si>
    <t>count(partime=2 &amp; tuttanno=2)</t>
  </si>
  <si>
    <t>count(partime=2 &amp; tuttanno=2 &amp; mesilav!=.)</t>
  </si>
  <si>
    <t>count(partime=2 &amp; tuttanno=3)</t>
  </si>
  <si>
    <t>multiple part-year and/or occasional jobs, (10000+weeks in longest part-time job)</t>
  </si>
  <si>
    <t>no part-time dependent job, works in non-dependent employment (self-, family, working shareholder), hours unknown</t>
  </si>
  <si>
    <t>mesilav*4.3333 in part-year part-time job</t>
  </si>
  <si>
    <t>no occasional part-time dependent jobs 
(all dependent jobs are part-time)</t>
  </si>
  <si>
    <r>
      <t>10000 + max(</t>
    </r>
    <r>
      <rPr>
        <b/>
        <i/>
        <sz val="12"/>
        <rFont val="Arial"/>
        <family val="2"/>
      </rPr>
      <t>mesilav</t>
    </r>
    <r>
      <rPr>
        <b/>
        <sz val="12"/>
        <rFont val="Arial"/>
        <family val="2"/>
      </rPr>
      <t>)*4.3333 over part-year part-time jobs</t>
    </r>
  </si>
  <si>
    <r>
      <t xml:space="preserve">10000 + </t>
    </r>
    <r>
      <rPr>
        <b/>
        <i/>
        <sz val="12"/>
        <rFont val="Arial"/>
        <family val="2"/>
      </rPr>
      <t>mesilav</t>
    </r>
    <r>
      <rPr>
        <b/>
        <sz val="12"/>
        <rFont val="Arial"/>
        <family val="2"/>
      </rPr>
      <t>*4.3333 in part-year part-time job</t>
    </r>
  </si>
  <si>
    <t>Contents: potential experience: age - age when started first job</t>
  </si>
  <si>
    <t>page - etalav</t>
  </si>
  <si>
    <t>potential years of experience</t>
  </si>
  <si>
    <t>Did not look for job, in employment</t>
  </si>
  <si>
    <t>Did not look for job, pensioner</t>
  </si>
  <si>
    <t>Did not look for job, not in employment</t>
  </si>
  <si>
    <t>Did not look for job, conscript</t>
  </si>
  <si>
    <t>1-5, 21</t>
  </si>
  <si>
    <t>other self-employed</t>
  </si>
  <si>
    <t>Self-emp; unknown number of persons, contingent worker or n.e.c.</t>
  </si>
  <si>
    <t>Paid Emp; conscripts</t>
  </si>
  <si>
    <t>CONTENTS: annual hours in all jobs</t>
  </si>
  <si>
    <r>
      <t>20000 + sum(</t>
    </r>
    <r>
      <rPr>
        <b/>
        <i/>
        <sz val="12"/>
        <rFont val="Arial"/>
        <family val="2"/>
      </rPr>
      <t>annual hours</t>
    </r>
    <r>
      <rPr>
        <b/>
        <sz val="12"/>
        <rFont val="Arial"/>
        <family val="2"/>
      </rPr>
      <t>) over jobs</t>
    </r>
  </si>
  <si>
    <t>10001-10099</t>
  </si>
  <si>
    <t>20001-20099</t>
  </si>
  <si>
    <t>individuals aged over 14 who were primarily employed, unemployed or job pensioners</t>
  </si>
  <si>
    <t>other employee</t>
  </si>
  <si>
    <t>COMMENT: A number of employees is provided for those who are self-employed.  This number is added to 20000.  Paid employees report ranges.  The average of the range is provided (e.g., 2 for up to 4 employees, 12 for 5 to 19 employees) and added to 10000.  The number of employees in the firm can, therefore, be estimated by subtracting 10000 for the paid employed and 20000 for the self employed.  Employees for the paid employed will tend to be slightly underestimated as "500 or more" employees is coded as 10500 (500).</t>
  </si>
  <si>
    <t>dimaz</t>
  </si>
  <si>
    <t>na - public sector</t>
  </si>
  <si>
    <t>!7</t>
  </si>
  <si>
    <t>not public sector</t>
  </si>
  <si>
    <r>
      <rPr>
        <b/>
        <sz val="12"/>
        <rFont val="Arial"/>
        <family val="2"/>
      </rPr>
      <t xml:space="preserve">20000 + </t>
    </r>
    <r>
      <rPr>
        <b/>
        <i/>
        <sz val="12"/>
        <rFont val="Arial"/>
        <family val="2"/>
      </rPr>
      <t>numadd</t>
    </r>
  </si>
  <si>
    <t>20001-20004</t>
  </si>
  <si>
    <t>20005-20019</t>
  </si>
  <si>
    <t>20020-20049</t>
  </si>
  <si>
    <t>20050-20099</t>
  </si>
  <si>
    <t>20100-20499</t>
  </si>
  <si>
    <t>20500+</t>
  </si>
  <si>
    <t>contratt</t>
  </si>
  <si>
    <t>type of contract</t>
  </si>
  <si>
    <r>
      <t xml:space="preserve">contratt </t>
    </r>
    <r>
      <rPr>
        <b/>
        <sz val="10"/>
        <rFont val="Arial"/>
        <family val="2"/>
      </rPr>
      <t xml:space="preserve">if </t>
    </r>
    <r>
      <rPr>
        <b/>
        <i/>
        <sz val="10"/>
        <rFont val="Arial"/>
        <family val="2"/>
      </rPr>
      <t>type</t>
    </r>
    <r>
      <rPr>
        <b/>
        <sz val="10"/>
        <rFont val="Arial"/>
        <family val="2"/>
      </rPr>
      <t>=1</t>
    </r>
  </si>
  <si>
    <r>
      <t>contratt</t>
    </r>
    <r>
      <rPr>
        <b/>
        <sz val="10"/>
        <rFont val="Arial"/>
        <family val="2"/>
      </rPr>
      <t xml:space="preserve"> if </t>
    </r>
    <r>
      <rPr>
        <b/>
        <i/>
        <sz val="10"/>
        <rFont val="Arial"/>
        <family val="2"/>
      </rPr>
      <t>type</t>
    </r>
    <r>
      <rPr>
        <b/>
        <sz val="10"/>
        <rFont val="Arial"/>
        <family val="2"/>
      </rPr>
      <t>==1 &amp; min(</t>
    </r>
    <r>
      <rPr>
        <b/>
        <i/>
        <sz val="10"/>
        <rFont val="Arial"/>
        <family val="2"/>
      </rPr>
      <t>job</t>
    </r>
    <r>
      <rPr>
        <b/>
        <sz val="10"/>
        <rFont val="Arial"/>
        <family val="2"/>
      </rPr>
      <t>)</t>
    </r>
  </si>
  <si>
    <t>No Contract; at will</t>
  </si>
  <si>
    <t>Under Contract; fixed term</t>
  </si>
  <si>
    <t>Indist; for temporary workers (job agencies)</t>
  </si>
  <si>
    <t>individuals aged over 14 primarily in employment (excluding conscripts)</t>
  </si>
  <si>
    <t>main job hours missing, hours in other job(s), at least &lt;value&gt;-20000 hours</t>
  </si>
  <si>
    <t>10000-15199</t>
  </si>
  <si>
    <t>20000-25199</t>
  </si>
  <si>
    <t>one or more secondary jobs with missing hours or occasional jobs, at least &lt;value&gt;-10000 hours</t>
  </si>
  <si>
    <r>
      <rPr>
        <b/>
        <sz val="12"/>
        <rFont val="Arial"/>
        <family val="2"/>
      </rPr>
      <t xml:space="preserve">20000 + </t>
    </r>
    <r>
      <rPr>
        <b/>
        <i/>
        <sz val="12"/>
        <rFont val="Arial"/>
        <family val="2"/>
      </rPr>
      <t>oretot</t>
    </r>
    <r>
      <rPr>
        <b/>
        <sz val="12"/>
        <rFont val="Arial"/>
        <family val="2"/>
      </rPr>
      <t xml:space="preserve"> in full-year job</t>
    </r>
  </si>
  <si>
    <r>
      <t>20000 + sum(</t>
    </r>
    <r>
      <rPr>
        <b/>
        <i/>
        <sz val="12"/>
        <rFont val="Arial"/>
        <family val="2"/>
      </rPr>
      <t>oretot</t>
    </r>
    <r>
      <rPr>
        <b/>
        <sz val="12"/>
        <rFont val="Arial"/>
        <family val="2"/>
      </rPr>
      <t>) over full-year jobs</t>
    </r>
  </si>
  <si>
    <t>CONTENTS: Average weekly usual hours worked at all regular jobs</t>
  </si>
  <si>
    <t>at least one part-year job</t>
  </si>
  <si>
    <t>at least one job (of unknown full-year / part-year distinction)</t>
  </si>
  <si>
    <t>no regular jobs reported</t>
  </si>
  <si>
    <r>
      <rPr>
        <b/>
        <sz val="12"/>
        <rFont val="Arial"/>
        <family val="2"/>
      </rPr>
      <t xml:space="preserve">20000 + </t>
    </r>
    <r>
      <rPr>
        <b/>
        <i/>
        <sz val="12"/>
        <rFont val="Arial"/>
        <family val="2"/>
      </rPr>
      <t>oretot</t>
    </r>
    <r>
      <rPr>
        <b/>
        <sz val="12"/>
        <rFont val="Arial"/>
        <family val="2"/>
      </rPr>
      <t xml:space="preserve"> in part-year job</t>
    </r>
  </si>
  <si>
    <t xml:space="preserve"> 10000 + sum(oretot) over full-year jobs</t>
  </si>
  <si>
    <t>totfyhrs</t>
  </si>
  <si>
    <r>
      <t xml:space="preserve">10000 + </t>
    </r>
    <r>
      <rPr>
        <b/>
        <i/>
        <sz val="12"/>
        <rFont val="Arial"/>
        <family val="2"/>
      </rPr>
      <t>tofyhrs</t>
    </r>
  </si>
  <si>
    <r>
      <rPr>
        <b/>
        <sz val="12"/>
        <rFont val="Arial"/>
        <family val="2"/>
      </rPr>
      <t xml:space="preserve">20000 + </t>
    </r>
    <r>
      <rPr>
        <b/>
        <i/>
        <sz val="12"/>
        <rFont val="Arial"/>
        <family val="2"/>
      </rPr>
      <t>totfyhrs</t>
    </r>
  </si>
  <si>
    <r>
      <t xml:space="preserve">20000 + </t>
    </r>
    <r>
      <rPr>
        <b/>
        <i/>
        <sz val="12"/>
        <rFont val="Arial"/>
        <family val="2"/>
      </rPr>
      <t>totfyhrs</t>
    </r>
  </si>
  <si>
    <t>hrsmaxmnts</t>
  </si>
  <si>
    <r>
      <t xml:space="preserve">20000 + </t>
    </r>
    <r>
      <rPr>
        <b/>
        <i/>
        <sz val="12"/>
        <rFont val="Arial"/>
        <family val="2"/>
      </rPr>
      <t>plpyhrs</t>
    </r>
  </si>
  <si>
    <r>
      <rPr>
        <b/>
        <sz val="12"/>
        <rFont val="Arial"/>
        <family val="2"/>
      </rPr>
      <t xml:space="preserve">20000 + </t>
    </r>
    <r>
      <rPr>
        <b/>
        <i/>
        <sz val="12"/>
        <rFont val="Arial"/>
        <family val="2"/>
      </rPr>
      <t>hrsmaxmnts</t>
    </r>
  </si>
  <si>
    <t>no part-year jobs with missing months</t>
  </si>
  <si>
    <r>
      <t xml:space="preserve">oretot </t>
    </r>
    <r>
      <rPr>
        <b/>
        <sz val="10"/>
        <rFont val="Arial"/>
        <family val="2"/>
      </rPr>
      <t>if</t>
    </r>
    <r>
      <rPr>
        <b/>
        <i/>
        <sz val="10"/>
        <rFont val="Arial"/>
        <family val="2"/>
      </rPr>
      <t xml:space="preserve"> tuttanno</t>
    </r>
    <r>
      <rPr>
        <b/>
        <sz val="10"/>
        <rFont val="Arial"/>
        <family val="2"/>
      </rPr>
      <t xml:space="preserve">=2 &amp; </t>
    </r>
    <r>
      <rPr>
        <b/>
        <i/>
        <sz val="10"/>
        <rFont val="Arial"/>
        <family val="2"/>
      </rPr>
      <t>mesilav</t>
    </r>
    <r>
      <rPr>
        <b/>
        <sz val="10"/>
        <rFont val="Arial"/>
        <family val="2"/>
      </rPr>
      <t>=max(</t>
    </r>
    <r>
      <rPr>
        <b/>
        <i/>
        <sz val="10"/>
        <rFont val="Arial"/>
        <family val="2"/>
      </rPr>
      <t xml:space="preserve">mesilav) </t>
    </r>
    <r>
      <rPr>
        <b/>
        <sz val="10"/>
        <rFont val="Arial"/>
        <family val="2"/>
      </rPr>
      <t>over part-year jobs</t>
    </r>
  </si>
  <si>
    <r>
      <t xml:space="preserve">oretot </t>
    </r>
    <r>
      <rPr>
        <b/>
        <sz val="10"/>
        <rFont val="Arial"/>
        <family val="2"/>
      </rPr>
      <t>if</t>
    </r>
    <r>
      <rPr>
        <b/>
        <i/>
        <sz val="10"/>
        <rFont val="Arial"/>
        <family val="2"/>
      </rPr>
      <t xml:space="preserve"> tuttanno</t>
    </r>
    <r>
      <rPr>
        <b/>
        <sz val="10"/>
        <rFont val="Arial"/>
        <family val="2"/>
      </rPr>
      <t xml:space="preserve">=2 &amp; </t>
    </r>
    <r>
      <rPr>
        <b/>
        <i/>
        <sz val="10"/>
        <rFont val="Arial"/>
        <family val="2"/>
      </rPr>
      <t>oretot</t>
    </r>
    <r>
      <rPr>
        <b/>
        <sz val="10"/>
        <rFont val="Arial"/>
        <family val="2"/>
      </rPr>
      <t>=min(oretot</t>
    </r>
    <r>
      <rPr>
        <b/>
        <i/>
        <sz val="10"/>
        <rFont val="Arial"/>
        <family val="2"/>
      </rPr>
      <t xml:space="preserve">) </t>
    </r>
    <r>
      <rPr>
        <b/>
        <sz val="10"/>
        <rFont val="Arial"/>
        <family val="2"/>
      </rPr>
      <t>over part-year jobs</t>
    </r>
  </si>
  <si>
    <t>weekly hours of part-year job with smallest hours</t>
  </si>
  <si>
    <r>
      <t xml:space="preserve">20000 + </t>
    </r>
    <r>
      <rPr>
        <b/>
        <i/>
        <sz val="12"/>
        <rFont val="Arial"/>
        <family val="2"/>
      </rPr>
      <t>oretot</t>
    </r>
    <r>
      <rPr>
        <b/>
        <sz val="12"/>
        <rFont val="Arial"/>
        <family val="2"/>
      </rPr>
      <t xml:space="preserve"> in part-year job with least hours</t>
    </r>
  </si>
  <si>
    <r>
      <t xml:space="preserve">20000 + </t>
    </r>
    <r>
      <rPr>
        <b/>
        <i/>
        <sz val="12"/>
        <rFont val="Arial"/>
        <family val="2"/>
      </rPr>
      <t>pmpyhrs</t>
    </r>
  </si>
  <si>
    <r>
      <t xml:space="preserve">count (mesilav=. &amp; </t>
    </r>
    <r>
      <rPr>
        <b/>
        <i/>
        <sz val="10"/>
        <rFont val="Arial"/>
        <family val="2"/>
      </rPr>
      <t>tuttanno</t>
    </r>
    <r>
      <rPr>
        <b/>
        <sz val="10"/>
        <rFont val="Arial"/>
        <family val="2"/>
      </rPr>
      <t>=2) over jobs</t>
    </r>
  </si>
  <si>
    <t>number of part-year jobs with missiing months</t>
  </si>
  <si>
    <t>at least one part-year job with missing months</t>
  </si>
  <si>
    <t>0-99</t>
  </si>
  <si>
    <t>at least &lt;value&gt;-10000 hours; multiple jobs, hours of full-year job(s)</t>
  </si>
  <si>
    <t>at least &lt;value&gt;-20000 hours; multiple part-year jobs or conscript, hours of longest part-year job</t>
  </si>
  <si>
    <t>missing hours in main job (incl conscript), no other hours info</t>
  </si>
  <si>
    <t>WARNING: The reference period here is the whole year, so that the concept of "usual" or "regular" hours is more difficult to define (as it means both regular and usual over the year).  For persons with full-year jobs only, that was the usual hours in their job(s), but for persons with part-year jobs, the following rules have been adopted: 
- the hours of a part-year job which is in addition to a full-year one(s) are not added to the hours of the full-year job, but the 10000 flag has been used to signal for underestimated hours;
- in the case of missing information for a full-year job (including conscripts), when no other jobs are present, the value of 20000 is assigned ("at least 0 hours");
- in the case of no full-year jobs or full-year jobs with missing information (including conscripts), the hours of the longest part-year job were provided, and the 20000 flag is used to signal for underestimated hours;
- in case of several part-year jobs with the same number of months, or if one of the part-year jobs has missing months, the hours in the job with lowest hours have been used and flagged in with 20000 to signal underestimated hours.</t>
  </si>
  <si>
    <t>COMMENT: In case the information on annual hours of one of several jobs is missing (either because of missing hours, or because of missing months), the hours of the other job(s) have been calculated.  The 10000 and 20000 flags are used to signal underestimation of the actual total annual hours.  If hours in main job are known, other hours are included in the 10000 category.  If main job hours are missing, hours are summed in the 20000 category.</t>
  </si>
  <si>
    <t>COMMENT: By definition, occasional jobs do not have a length over the year (i.e., there is no information on the number of months), so that it is not possible to annualise the weekly hours of occasional jobs.  Therefore, if a person has an occasional job (whether in addition to another job or as an only job), the weekly hours have been considered as the annual ones (under the assumption that the person has worked at least one week at that occasional job), and the flag 10000 (or 20000) has been added to warn for underestimated total annual hours.</t>
  </si>
  <si>
    <t>WARNING:  Length of conscript service is unavailable.  Information about conscripts includes only other jobs held during the year.  Therefore, a full-year, full-time conscript will be shown as having 0 weeks, while a part-year conscript may have up to 52 weeks in other jobs.</t>
  </si>
  <si>
    <t>no weeks worked</t>
  </si>
  <si>
    <r>
      <rPr>
        <b/>
        <sz val="12"/>
        <rFont val="Arial"/>
        <family val="2"/>
      </rPr>
      <t>20000 +</t>
    </r>
    <r>
      <rPr>
        <b/>
        <i/>
        <sz val="12"/>
        <rFont val="Arial"/>
        <family val="2"/>
      </rPr>
      <t xml:space="preserve"> mesilav</t>
    </r>
    <r>
      <rPr>
        <b/>
        <sz val="12"/>
        <rFont val="Arial"/>
        <family val="2"/>
      </rPr>
      <t>*4.3333 in part-year part-time job</t>
    </r>
  </si>
  <si>
    <r>
      <t>20000 + max(</t>
    </r>
    <r>
      <rPr>
        <b/>
        <i/>
        <sz val="12"/>
        <rFont val="Arial"/>
        <family val="2"/>
      </rPr>
      <t>mesilav</t>
    </r>
    <r>
      <rPr>
        <b/>
        <sz val="12"/>
        <rFont val="Arial"/>
        <family val="2"/>
      </rPr>
      <t>)*4.3333 over part-year part-time jobs</t>
    </r>
  </si>
  <si>
    <t>part-year and/or occasional dependent employment in addition to other employment type (self-, family, working shareholder) (20000 + weeks in part-year job)</t>
  </si>
  <si>
    <r>
      <t xml:space="preserve">20000 + </t>
    </r>
    <r>
      <rPr>
        <b/>
        <i/>
        <sz val="12"/>
        <rFont val="Arial"/>
        <family val="2"/>
      </rPr>
      <t>mesilav</t>
    </r>
    <r>
      <rPr>
        <b/>
        <sz val="12"/>
        <rFont val="Arial"/>
        <family val="2"/>
      </rPr>
      <t>*4.3333 in part-year part-time job</t>
    </r>
  </si>
  <si>
    <t>CONTENTS: weeks worked full-time at all jobs as dependent employee (excluding conscript service)</t>
  </si>
  <si>
    <t>COMMENTS: Full-time weeks worked is flagged in the following manner:
0-52 weeks (no flag) : (1) at least one full-year full-time dependent job; (2) one job only, in dependent employment, full-time, part-year
10000-10051 (10000 flag) : dependent jobs only, multiple part-year and/or occasional full-time job(s) (10000 + weeks in part-year job); Information from the longest observed full-time job is used.
20000 : no full-time dependent job, works in non-dependent employment (self-, family, working shareholder), hours unknown
20001-20051 (20000 flag) : part-year and/or occasional dependent employment in addition to other employment type (self-, family, working shareholder) (20000 + weeks in part-year job)</t>
  </si>
  <si>
    <t>CONTENTS: weeks worked part-time at all jobs as dependent employee (excluding conscript service)</t>
  </si>
  <si>
    <t>COMMENTS: part-time weeks worked is flagged in the following manner:
0-52 weeks (no flag) : (1) at least one full-year part-time dependent job; (2) one job only, in dependent employment, part-time, part-year
10000-10051 (10000 flag) : dependent jobs only, multiple part-year and/or occasional part-time job(s) (10000 + weeks in part-year job); Information from the longest observed part-time job is used.
20000 : no part-time dependent job, works in non-dependent employment (self-, family, working shareholder), hours unknown
20001-20051 (20000 flag) : part-year and/or occasional dependent employment in addition to other employment type (self-, family, working shareholder) (20000 + weeks in part-year job)</t>
  </si>
  <si>
    <t>WARNINGS: Only weeks in part-time dependent employment are in included.  Since ideally pweekpt includes both dependent and self-employment, all those identified as having additional jobs whose pt weeks can not be determined are coded above 10000 to indicate that some part-time weeks may be missing.</t>
  </si>
  <si>
    <t>number of dependent jobs with missing pt/PT or FY/PY/occasional</t>
  </si>
  <si>
    <t>no full-time weeks worked</t>
  </si>
  <si>
    <t>full-year, full-time</t>
  </si>
  <si>
    <t>full-year, part-time</t>
  </si>
  <si>
    <t>no part-time weeks worked</t>
  </si>
  <si>
    <t>full-year</t>
  </si>
  <si>
    <t>COMMENTS: In case of more than one part-year or occasional job, because it was impossible to determine their simultaneity, the weeks worked at the longest job were included, and the 10000s flag was used to signal for possible underestimation. Similarly, in case of only occasional job(s), the value of 10001 has been assigned to reflect at least 1 week worked.</t>
  </si>
  <si>
    <t>prevalent status in 2000</t>
  </si>
  <si>
    <t>count(tuttanno==3) over jobs)</t>
  </si>
  <si>
    <t>1, 2 or 4</t>
  </si>
  <si>
    <t>non family business</t>
  </si>
  <si>
    <t>family business</t>
  </si>
  <si>
    <t>months worked</t>
  </si>
  <si>
    <r>
      <t>count [</t>
    </r>
    <r>
      <rPr>
        <b/>
        <i/>
        <sz val="10"/>
        <rFont val="Arial"/>
        <family val="2"/>
      </rPr>
      <t>tuttanno</t>
    </r>
    <r>
      <rPr>
        <b/>
        <sz val="10"/>
        <rFont val="Arial"/>
        <family val="2"/>
      </rPr>
      <t>==1 or sum (</t>
    </r>
    <r>
      <rPr>
        <b/>
        <i/>
        <sz val="10"/>
        <rFont val="Arial"/>
        <family val="2"/>
      </rPr>
      <t>mesilav</t>
    </r>
    <r>
      <rPr>
        <b/>
        <sz val="10"/>
        <rFont val="Arial"/>
        <family val="2"/>
      </rPr>
      <t>) over fam bus=12] over jobs&gt;=1</t>
    </r>
  </si>
  <si>
    <t>YES</t>
  </si>
  <si>
    <t>NO</t>
  </si>
  <si>
    <r>
      <t>count(</t>
    </r>
    <r>
      <rPr>
        <b/>
        <i/>
        <sz val="10"/>
        <rFont val="Arial"/>
        <family val="2"/>
      </rPr>
      <t>tuttanno</t>
    </r>
    <r>
      <rPr>
        <b/>
        <sz val="10"/>
        <rFont val="Arial"/>
        <family val="2"/>
      </rPr>
      <t>==1-2) over jobs</t>
    </r>
  </si>
  <si>
    <t>IT00: PUMAS</t>
  </si>
  <si>
    <t>IT00: PHOURSU</t>
  </si>
  <si>
    <t>Reference period: calendar year 2000</t>
  </si>
  <si>
    <t>individuals aged 15 or over &amp; employed in 2000</t>
  </si>
  <si>
    <t>COMMENT: Includes regular hours of the not employed during 2000 period(s) of employment</t>
  </si>
  <si>
    <t>IT00: PSLOT1</t>
  </si>
  <si>
    <t>IT00: PWEEKFT</t>
  </si>
  <si>
    <t>IT00: PWEEKPT</t>
  </si>
  <si>
    <t>IT00: PWEXPTL</t>
  </si>
  <si>
    <t>page-etalav</t>
  </si>
  <si>
    <t>potential experience</t>
  </si>
  <si>
    <t>new worker</t>
  </si>
  <si>
    <t>experienced worker</t>
  </si>
  <si>
    <t>employed</t>
  </si>
  <si>
    <t>never worked, new worker</t>
  </si>
  <si>
    <t>IT00: PSEARCH</t>
  </si>
  <si>
    <t>individuals aged 15 or over with at least one job during 2000 or whose main activity was employment</t>
  </si>
  <si>
    <t>IT00: Determination of the main job</t>
  </si>
  <si>
    <t>individuals aged 15 or over with at least one job during 2000 or unemployed or job pensioners</t>
  </si>
  <si>
    <t>IT00: PACTIV</t>
  </si>
  <si>
    <t>IT00: PIND</t>
  </si>
  <si>
    <t>individuals aged 15 or over with at least one job as employee during 2000</t>
  </si>
  <si>
    <t>IT00: PTYPEWK</t>
  </si>
  <si>
    <t>IT00: PSKILL</t>
  </si>
  <si>
    <t>IT00: PNEMP</t>
  </si>
  <si>
    <t>individuals aged 15 or over, held job in 2000, not in public sector employment</t>
  </si>
  <si>
    <t>IT00: PFULPAR</t>
  </si>
  <si>
    <t>IT00: PCONTRA</t>
  </si>
  <si>
    <t>IT00: PTENURE</t>
  </si>
  <si>
    <t>IT00: PCARE</t>
  </si>
  <si>
    <t>individuals aged over 14 who belong to households whose head was born in an even year</t>
  </si>
  <si>
    <t>Caregiver; care of children only</t>
  </si>
  <si>
    <t>Caregiver; care of children and other persons</t>
  </si>
  <si>
    <t>Caregiver; care of adult household members only</t>
  </si>
  <si>
    <t>Caregiver; care of family members not living with household</t>
  </si>
  <si>
    <t>Caregiver; care of adult household members and other family members</t>
  </si>
  <si>
    <t>Not caregiver</t>
  </si>
  <si>
    <t>quotdom1</t>
  </si>
  <si>
    <t>share of child care</t>
  </si>
  <si>
    <t>positive</t>
  </si>
  <si>
    <t>inrotaz1</t>
  </si>
  <si>
    <t>flag for inclusion in rotation</t>
  </si>
  <si>
    <t>oredome</t>
  </si>
  <si>
    <t>number of hours iof care</t>
  </si>
  <si>
    <t>positive hours</t>
  </si>
  <si>
    <t>quotdom2</t>
  </si>
  <si>
    <t>share of care for other household members</t>
  </si>
  <si>
    <t>quotdom3</t>
  </si>
  <si>
    <t>share of care for other persons</t>
  </si>
  <si>
    <t>IT00: PSLOT2</t>
  </si>
  <si>
    <t>Contents: hours of child care if any, otherwise hours of care of other family members</t>
  </si>
  <si>
    <t>share of care for other family members</t>
  </si>
  <si>
    <r>
      <t>round (</t>
    </r>
    <r>
      <rPr>
        <b/>
        <i/>
        <sz val="12"/>
        <rFont val="Arial"/>
        <family val="2"/>
      </rPr>
      <t>oredome * quotdom1</t>
    </r>
    <r>
      <rPr>
        <b/>
        <sz val="12"/>
        <rFont val="Arial"/>
        <family val="2"/>
      </rPr>
      <t>)</t>
    </r>
  </si>
  <si>
    <t>round [oredome * (quotdom2+ quotdom3)]</t>
  </si>
  <si>
    <t>hours of care for others</t>
  </si>
  <si>
    <t>round (oredome * quotdom1)</t>
  </si>
  <si>
    <t>hours of care for children</t>
  </si>
  <si>
    <t>Emp %</t>
  </si>
  <si>
    <t>Emp (15+) %</t>
  </si>
  <si>
    <t>IT00: PWEEKTL</t>
  </si>
  <si>
    <t>Not looked for job; care of children or elderly</t>
  </si>
  <si>
    <t>Not looked for job; spend time with family</t>
  </si>
  <si>
    <t>Not looked for job; other family reasons</t>
  </si>
  <si>
    <t>Not looked for job; no need of extra income</t>
  </si>
  <si>
    <t>Not looked for job; difficulty in finding job</t>
  </si>
  <si>
    <t>Not looked for job; health/disability reasons</t>
  </si>
  <si>
    <t>Not looked for job; waiting for public competitve exams</t>
  </si>
  <si>
    <t>Not looked for job; studying</t>
  </si>
  <si>
    <t>Not looked for job; doing/waiting to do military service</t>
  </si>
  <si>
    <t>mcerc</t>
  </si>
  <si>
    <t>reason why not looked</t>
  </si>
  <si>
    <t>family reasons: care of children or elderly</t>
  </si>
  <si>
    <t>family reasons: spend time with family</t>
  </si>
  <si>
    <t>family reasons: other</t>
  </si>
  <si>
    <t>no need of extra income</t>
  </si>
  <si>
    <t>not worthwhile economically</t>
  </si>
  <si>
    <t>difficulty of finding job</t>
  </si>
  <si>
    <t>health/disability reasons</t>
  </si>
  <si>
    <t>waiting for public competitve exams</t>
  </si>
  <si>
    <t>studying</t>
  </si>
  <si>
    <t>doing/waiting to do military service</t>
  </si>
  <si>
    <t>other reasons</t>
  </si>
  <si>
    <t>all individuals</t>
  </si>
  <si>
    <t>NA</t>
  </si>
  <si>
    <t>main job identified</t>
  </si>
  <si>
    <t>main job missing</t>
  </si>
  <si>
    <t>COMMENT: The data provider topcoded the hours at 100 for each single job; when adding the hours of two simultaneous jobs, the same topcode was maintained.</t>
  </si>
  <si>
    <t>valid hours of care</t>
  </si>
  <si>
    <t>no hours of care</t>
  </si>
  <si>
    <r>
      <t>numadd</t>
    </r>
    <r>
      <rPr>
        <b/>
        <sz val="10"/>
        <rFont val="Arial"/>
        <family val="2"/>
      </rPr>
      <t xml:space="preserve"> if main=1</t>
    </r>
  </si>
  <si>
    <t>Not looked for job; not worthwhile economically</t>
  </si>
  <si>
    <r>
      <rPr>
        <sz val="10"/>
        <rFont val="Arial"/>
        <family val="2"/>
      </rPr>
      <t xml:space="preserve">self-emp, </t>
    </r>
    <r>
      <rPr>
        <i/>
        <sz val="10"/>
        <rFont val="Arial"/>
        <family val="2"/>
      </rPr>
      <t>&lt;value&gt;-20000</t>
    </r>
    <r>
      <rPr>
        <sz val="10"/>
        <rFont val="Arial"/>
        <family val="2"/>
      </rPr>
      <t xml:space="preserve"> workers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</si>
</sst>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000"/>
    <numFmt numFmtId="184" formatCode="0.0000000"/>
    <numFmt numFmtId="185" formatCode="0.000000"/>
    <numFmt numFmtId="186" formatCode="0.00000"/>
    <numFmt numFmtId="187" formatCode="_-* #,##0.000_-;\-* #,##0.000_-;_-* &quot;-&quot;??_-;_-@_-"/>
    <numFmt numFmtId="188" formatCode="_-* #,##0.0000_-;\-* #,##0.0000_-;_-* &quot;-&quot;??_-;_-@_-"/>
    <numFmt numFmtId="189" formatCode="_-* #,##0.0_-;\-* #,##0.0_-;_-* &quot;-&quot;??_-;_-@_-"/>
    <numFmt numFmtId="190" formatCode="_-* #,##0_-;\-* #,##0_-;_-* &quot;-&quot;??_-;_-@_-"/>
    <numFmt numFmtId="191" formatCode="#,##0_ ;\-#,##0\ "/>
    <numFmt numFmtId="192" formatCode="0.0"/>
  </numFmts>
  <fonts count="52">
    <font>
      <sz val="10"/>
      <name val="Arial"/>
      <family val="0"/>
    </font>
    <font>
      <sz val="8"/>
      <name val="Arial"/>
      <family val="2"/>
    </font>
    <font>
      <b/>
      <sz val="10"/>
      <name val="Arial"/>
      <family val="2"/>
    </font>
    <font>
      <b/>
      <i/>
      <sz val="10"/>
      <name val="Arial"/>
      <family val="2"/>
    </font>
    <font>
      <sz val="10"/>
      <color indexed="14"/>
      <name val="Arial"/>
      <family val="2"/>
    </font>
    <font>
      <sz val="10"/>
      <color indexed="9"/>
      <name val="Arial"/>
      <family val="2"/>
    </font>
    <font>
      <b/>
      <sz val="12"/>
      <name val="Arial"/>
      <family val="2"/>
    </font>
    <font>
      <i/>
      <sz val="10"/>
      <name val="Arial"/>
      <family val="2"/>
    </font>
    <font>
      <b/>
      <i/>
      <sz val="12"/>
      <name val="Arial"/>
      <family val="2"/>
    </font>
    <font>
      <sz val="10"/>
      <color indexed="8"/>
      <name val="Arial"/>
      <family val="2"/>
    </font>
    <font>
      <b/>
      <sz val="10"/>
      <color indexed="12"/>
      <name val="Arial"/>
      <family val="2"/>
    </font>
    <font>
      <sz val="10"/>
      <color indexed="22"/>
      <name val="Arial"/>
      <family val="2"/>
    </font>
    <font>
      <b/>
      <sz val="8"/>
      <name val="Tahoma"/>
      <family val="2"/>
    </font>
    <font>
      <sz val="8"/>
      <name val="Tahoma"/>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70C0"/>
      <name val="Arial"/>
      <family val="2"/>
    </font>
    <font>
      <b/>
      <sz val="10"/>
      <color rgb="FF0000FF"/>
      <name val="Arial"/>
      <family val="2"/>
    </font>
    <font>
      <b/>
      <sz val="10"/>
      <color rgb="FFFF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theme="0" tint="-0.24997000396251678"/>
        <bgColor indexed="64"/>
      </patternFill>
    </fill>
    <fill>
      <patternFill patternType="solid">
        <fgColor rgb="FF00FF00"/>
        <bgColor indexed="64"/>
      </patternFill>
    </fill>
    <fill>
      <patternFill patternType="solid">
        <fgColor rgb="FFFF0000"/>
        <bgColor indexed="64"/>
      </patternFill>
    </fill>
    <fill>
      <patternFill patternType="solid">
        <fgColor rgb="FF99CCFF"/>
        <bgColor indexed="64"/>
      </patternFill>
    </fill>
    <fill>
      <patternFill patternType="solid">
        <fgColor rgb="FFFFFF00"/>
        <bgColor indexed="64"/>
      </patternFill>
    </fill>
    <fill>
      <patternFill patternType="solid">
        <fgColor rgb="FFFF99FF"/>
        <bgColor indexed="64"/>
      </patternFill>
    </fill>
    <fill>
      <patternFill patternType="solid">
        <fgColor theme="0" tint="-0.3499799966812134"/>
        <bgColor indexed="64"/>
      </patternFill>
    </fill>
    <fill>
      <patternFill patternType="solid">
        <fgColor rgb="FF93CDDD"/>
        <bgColor indexed="64"/>
      </patternFill>
    </fill>
    <fill>
      <patternFill patternType="solid">
        <fgColor rgb="FFFFC00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double"/>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double"/>
      <top>
        <color indexed="63"/>
      </top>
      <bottom>
        <color indexed="63"/>
      </bottom>
    </border>
    <border>
      <left style="thin"/>
      <right>
        <color indexed="63"/>
      </right>
      <top style="medium"/>
      <bottom style="mediu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medium"/>
    </border>
    <border>
      <left style="thin"/>
      <right style="medium"/>
      <top style="thin"/>
      <bottom style="thin"/>
    </border>
    <border>
      <left style="thin"/>
      <right style="medium"/>
      <top style="thin"/>
      <bottom>
        <color indexed="63"/>
      </bottom>
    </border>
    <border>
      <left>
        <color indexed="63"/>
      </left>
      <right style="thin"/>
      <top style="thin"/>
      <bottom style="thin"/>
    </border>
    <border>
      <left style="medium"/>
      <right style="medium"/>
      <top style="medium"/>
      <bottom style="thin"/>
    </border>
    <border>
      <left>
        <color indexed="63"/>
      </left>
      <right style="thin"/>
      <top>
        <color indexed="63"/>
      </top>
      <bottom style="medium"/>
    </border>
    <border>
      <left style="thin"/>
      <right style="medium"/>
      <top>
        <color indexed="63"/>
      </top>
      <bottom style="thin"/>
    </border>
    <border>
      <left>
        <color indexed="63"/>
      </left>
      <right style="medium"/>
      <top style="thin"/>
      <bottom>
        <color indexed="63"/>
      </bottom>
    </border>
    <border>
      <left style="medium"/>
      <right style="medium"/>
      <top style="thin"/>
      <bottom style="thin"/>
    </border>
    <border>
      <left style="medium"/>
      <right style="medium"/>
      <top style="thin"/>
      <bottom>
        <color indexed="63"/>
      </bottom>
    </border>
    <border>
      <left style="medium"/>
      <right style="thin"/>
      <top style="medium"/>
      <bottom style="thin"/>
    </border>
    <border>
      <left style="medium"/>
      <right style="thin"/>
      <top style="thin"/>
      <bottom style="thin"/>
    </border>
    <border>
      <left>
        <color indexed="63"/>
      </left>
      <right style="thin"/>
      <top style="medium"/>
      <bottom style="thin"/>
    </border>
    <border>
      <left style="thin"/>
      <right style="medium"/>
      <top>
        <color indexed="63"/>
      </top>
      <bottom style="medium"/>
    </border>
    <border>
      <left style="medium"/>
      <right style="thin"/>
      <top style="medium"/>
      <bottom style="medium"/>
    </border>
    <border>
      <left style="thin"/>
      <right style="thin"/>
      <top style="thin"/>
      <bottom>
        <color indexed="63"/>
      </bottom>
    </border>
    <border>
      <left style="double"/>
      <right>
        <color indexed="63"/>
      </right>
      <top>
        <color indexed="63"/>
      </top>
      <bottom style="thin"/>
    </border>
    <border>
      <left style="double"/>
      <right style="thin"/>
      <top>
        <color indexed="63"/>
      </top>
      <bottom>
        <color indexed="63"/>
      </bottom>
    </border>
    <border>
      <left style="double"/>
      <right>
        <color indexed="63"/>
      </right>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medium"/>
      <top style="thin"/>
      <bottom style="mediu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style="thin"/>
      <bottom>
        <color indexed="63"/>
      </bottom>
    </border>
    <border>
      <left style="double"/>
      <right style="thin"/>
      <top>
        <color indexed="63"/>
      </top>
      <bottom style="medium"/>
    </border>
    <border>
      <left style="double"/>
      <right style="medium"/>
      <top>
        <color indexed="63"/>
      </top>
      <bottom style="medium"/>
    </border>
    <border>
      <left style="double"/>
      <right>
        <color indexed="63"/>
      </right>
      <top style="medium"/>
      <bottom>
        <color indexed="63"/>
      </bottom>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color indexed="63"/>
      </top>
      <bottom style="thin"/>
    </border>
    <border>
      <left>
        <color indexed="63"/>
      </left>
      <right style="double"/>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3">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horizontal="center"/>
    </xf>
    <xf numFmtId="0" fontId="4" fillId="0" borderId="0" xfId="0" applyFont="1" applyFill="1" applyBorder="1" applyAlignment="1">
      <alignment vertical="top"/>
    </xf>
    <xf numFmtId="0" fontId="0" fillId="0" borderId="0" xfId="0" applyFont="1" applyAlignment="1">
      <alignment horizontal="center"/>
    </xf>
    <xf numFmtId="0" fontId="4" fillId="0" borderId="0" xfId="0" applyFont="1" applyFill="1" applyAlignment="1">
      <alignment/>
    </xf>
    <xf numFmtId="0" fontId="4" fillId="0" borderId="0" xfId="0" applyFont="1" applyFill="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ill="1" applyBorder="1" applyAlignment="1">
      <alignment horizontal="center"/>
    </xf>
    <xf numFmtId="190" fontId="0" fillId="33" borderId="10" xfId="42" applyNumberFormat="1" applyFill="1" applyBorder="1" applyAlignment="1">
      <alignment horizontal="center"/>
    </xf>
    <xf numFmtId="0" fontId="0" fillId="0" borderId="0" xfId="0" applyBorder="1"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190" fontId="0" fillId="34" borderId="11" xfId="42" applyNumberFormat="1" applyFont="1" applyFill="1" applyBorder="1" applyAlignment="1">
      <alignment horizontal="center"/>
    </xf>
    <xf numFmtId="190" fontId="0" fillId="34" borderId="0" xfId="42" applyNumberFormat="1"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4" fillId="0" borderId="0" xfId="0" applyFont="1" applyFill="1" applyBorder="1" applyAlignment="1">
      <alignment horizontal="right" vertical="top"/>
    </xf>
    <xf numFmtId="190" fontId="0" fillId="35" borderId="10" xfId="42" applyNumberFormat="1" applyFill="1" applyBorder="1" applyAlignment="1">
      <alignment horizontal="center" vertical="center"/>
    </xf>
    <xf numFmtId="0" fontId="0" fillId="0" borderId="0" xfId="0" applyAlignment="1">
      <alignment horizontal="center" vertical="center"/>
    </xf>
    <xf numFmtId="190" fontId="0" fillId="0" borderId="0" xfId="42" applyNumberFormat="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0" fontId="2" fillId="0" borderId="12" xfId="0" applyFont="1" applyFill="1" applyBorder="1" applyAlignment="1">
      <alignment horizont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0" fillId="0" borderId="0" xfId="0" applyNumberFormat="1" applyFont="1" applyAlignment="1">
      <alignment horizontal="center"/>
    </xf>
    <xf numFmtId="3" fontId="0" fillId="0" borderId="0" xfId="0" applyNumberFormat="1"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textRotation="90" wrapText="1"/>
    </xf>
    <xf numFmtId="0" fontId="3" fillId="0" borderId="10" xfId="0" applyFont="1" applyBorder="1" applyAlignment="1">
      <alignment vertical="center" textRotation="90" wrapText="1"/>
    </xf>
    <xf numFmtId="0" fontId="2" fillId="0" borderId="10"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vertical="center"/>
    </xf>
    <xf numFmtId="3" fontId="0" fillId="0" borderId="0" xfId="0" applyNumberFormat="1" applyFont="1" applyBorder="1" applyAlignment="1">
      <alignment horizontal="center"/>
    </xf>
    <xf numFmtId="3" fontId="0" fillId="34" borderId="22" xfId="0" applyNumberFormat="1" applyFont="1" applyFill="1" applyBorder="1" applyAlignment="1">
      <alignment horizontal="center" vertical="center" wrapText="1"/>
    </xf>
    <xf numFmtId="3" fontId="0" fillId="33" borderId="23" xfId="0" applyNumberFormat="1" applyFont="1" applyFill="1" applyBorder="1" applyAlignment="1">
      <alignment horizontal="center" vertical="center" wrapText="1"/>
    </xf>
    <xf numFmtId="3" fontId="0" fillId="33" borderId="24" xfId="0" applyNumberFormat="1" applyFont="1" applyFill="1" applyBorder="1" applyAlignment="1">
      <alignment horizontal="center" vertical="center" wrapText="1"/>
    </xf>
    <xf numFmtId="3" fontId="0" fillId="33" borderId="24" xfId="0" applyNumberFormat="1" applyFont="1" applyFill="1" applyBorder="1" applyAlignment="1">
      <alignment horizontal="center" vertical="center"/>
    </xf>
    <xf numFmtId="190" fontId="0" fillId="0" borderId="25" xfId="0" applyNumberFormat="1" applyBorder="1" applyAlignment="1">
      <alignment/>
    </xf>
    <xf numFmtId="190" fontId="0" fillId="33" borderId="10" xfId="0" applyNumberFormat="1" applyFill="1" applyBorder="1" applyAlignment="1">
      <alignment horizontal="center" vertical="center"/>
    </xf>
    <xf numFmtId="190" fontId="0" fillId="34" borderId="10" xfId="0" applyNumberFormat="1" applyFill="1" applyBorder="1" applyAlignment="1">
      <alignment horizontal="center" vertical="center"/>
    </xf>
    <xf numFmtId="190" fontId="0" fillId="35" borderId="10" xfId="0" applyNumberFormat="1" applyFill="1" applyBorder="1" applyAlignment="1">
      <alignment horizontal="center" vertical="center"/>
    </xf>
    <xf numFmtId="0" fontId="3" fillId="0" borderId="0" xfId="0" applyFont="1" applyAlignment="1">
      <alignment/>
    </xf>
    <xf numFmtId="49" fontId="2" fillId="0" borderId="17" xfId="0" applyNumberFormat="1" applyFont="1" applyBorder="1" applyAlignment="1">
      <alignment vertical="center" wrapText="1"/>
    </xf>
    <xf numFmtId="49" fontId="2" fillId="0" borderId="26" xfId="0" applyNumberFormat="1" applyFont="1" applyBorder="1" applyAlignment="1">
      <alignment vertical="center" wrapText="1"/>
    </xf>
    <xf numFmtId="0" fontId="2" fillId="0" borderId="14" xfId="0" applyFont="1" applyFill="1" applyBorder="1" applyAlignment="1" quotePrefix="1">
      <alignment horizontal="center" vertical="center" wrapText="1"/>
    </xf>
    <xf numFmtId="49"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0" fontId="3" fillId="0" borderId="17" xfId="0" applyFont="1" applyBorder="1" applyAlignment="1">
      <alignment vertical="center" textRotation="90" wrapText="1"/>
    </xf>
    <xf numFmtId="0" fontId="2" fillId="0" borderId="26" xfId="0" applyFont="1" applyBorder="1" applyAlignment="1">
      <alignment vertical="center" wrapText="1"/>
    </xf>
    <xf numFmtId="0" fontId="3" fillId="0" borderId="26" xfId="0" applyFont="1" applyBorder="1" applyAlignment="1">
      <alignment vertical="center" textRotation="90" wrapText="1"/>
    </xf>
    <xf numFmtId="0" fontId="2" fillId="0" borderId="26" xfId="0" applyFont="1" applyBorder="1" applyAlignment="1">
      <alignment vertical="center" textRotation="90" wrapText="1"/>
    </xf>
    <xf numFmtId="0" fontId="2" fillId="0" borderId="27" xfId="0" applyFont="1" applyBorder="1" applyAlignment="1">
      <alignment vertical="center" wrapText="1"/>
    </xf>
    <xf numFmtId="0" fontId="2" fillId="0" borderId="18" xfId="0" applyFont="1" applyBorder="1" applyAlignment="1">
      <alignment vertical="center"/>
    </xf>
    <xf numFmtId="0" fontId="2" fillId="0" borderId="28" xfId="0" applyFont="1" applyBorder="1" applyAlignment="1">
      <alignment vertical="center"/>
    </xf>
    <xf numFmtId="0" fontId="3" fillId="0" borderId="28" xfId="0" applyFont="1" applyBorder="1" applyAlignment="1">
      <alignment vertical="center" textRotation="90"/>
    </xf>
    <xf numFmtId="0" fontId="2" fillId="0" borderId="28" xfId="0" applyFont="1" applyBorder="1" applyAlignment="1">
      <alignment vertical="center" textRotation="90"/>
    </xf>
    <xf numFmtId="49" fontId="2" fillId="0" borderId="28" xfId="0" applyNumberFormat="1" applyFont="1" applyBorder="1" applyAlignment="1">
      <alignment vertical="center"/>
    </xf>
    <xf numFmtId="0" fontId="0" fillId="0" borderId="0" xfId="0" applyFont="1" applyFill="1" applyAlignment="1">
      <alignment horizontal="right"/>
    </xf>
    <xf numFmtId="190" fontId="0" fillId="34" borderId="0" xfId="42" applyNumberFormat="1" applyFill="1" applyBorder="1" applyAlignment="1">
      <alignment horizontal="center"/>
    </xf>
    <xf numFmtId="3" fontId="0" fillId="34" borderId="29" xfId="0" applyNumberFormat="1" applyFont="1" applyFill="1" applyBorder="1" applyAlignment="1">
      <alignment horizontal="center" vertical="center" wrapText="1"/>
    </xf>
    <xf numFmtId="3" fontId="0" fillId="34" borderId="30" xfId="0" applyNumberFormat="1" applyFont="1" applyFill="1" applyBorder="1" applyAlignment="1">
      <alignment horizontal="center" vertical="center" wrapText="1"/>
    </xf>
    <xf numFmtId="3" fontId="0" fillId="36" borderId="23" xfId="0" applyNumberFormat="1" applyFont="1" applyFill="1" applyBorder="1" applyAlignment="1">
      <alignment horizontal="center" vertical="center" wrapText="1"/>
    </xf>
    <xf numFmtId="3" fontId="0" fillId="35" borderId="29" xfId="0" applyNumberFormat="1" applyFont="1" applyFill="1" applyBorder="1" applyAlignment="1">
      <alignment horizontal="center" vertical="center" wrapText="1"/>
    </xf>
    <xf numFmtId="3" fontId="0" fillId="35" borderId="30" xfId="0" applyNumberFormat="1" applyFont="1" applyFill="1" applyBorder="1" applyAlignment="1">
      <alignment horizontal="center" vertical="center" wrapText="1"/>
    </xf>
    <xf numFmtId="3" fontId="0" fillId="36" borderId="24" xfId="0" applyNumberFormat="1" applyFont="1" applyFill="1" applyBorder="1" applyAlignment="1">
      <alignment horizontal="center" vertical="center" wrapText="1"/>
    </xf>
    <xf numFmtId="3" fontId="0" fillId="35" borderId="31" xfId="0" applyNumberFormat="1" applyFont="1" applyFill="1" applyBorder="1" applyAlignment="1">
      <alignment horizontal="center" vertical="center" wrapText="1"/>
    </xf>
    <xf numFmtId="3" fontId="0" fillId="35" borderId="32" xfId="0" applyNumberFormat="1" applyFont="1" applyFill="1" applyBorder="1" applyAlignment="1">
      <alignment horizontal="center" vertical="center"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3" fillId="0" borderId="33" xfId="0" applyFont="1" applyBorder="1" applyAlignment="1">
      <alignment vertical="center" textRotation="90" wrapText="1"/>
    </xf>
    <xf numFmtId="0" fontId="2" fillId="0" borderId="17" xfId="0" applyFont="1" applyBorder="1" applyAlignment="1">
      <alignment horizontal="left" vertical="center"/>
    </xf>
    <xf numFmtId="0" fontId="2" fillId="0" borderId="10" xfId="0" applyFont="1" applyBorder="1" applyAlignment="1">
      <alignment vertical="center" textRotation="90" wrapText="1"/>
    </xf>
    <xf numFmtId="3" fontId="0" fillId="0" borderId="0" xfId="0" applyNumberFormat="1" applyFont="1" applyBorder="1" applyAlignment="1">
      <alignment horizontal="center" vertical="center"/>
    </xf>
    <xf numFmtId="0" fontId="2" fillId="0" borderId="34" xfId="0" applyFont="1" applyFill="1" applyBorder="1" applyAlignment="1">
      <alignment horizontal="center" vertical="center" wrapText="1"/>
    </xf>
    <xf numFmtId="182" fontId="0" fillId="0" borderId="0" xfId="59" applyNumberFormat="1" applyAlignment="1">
      <alignment/>
    </xf>
    <xf numFmtId="0" fontId="2" fillId="0" borderId="0" xfId="0" applyFont="1" applyBorder="1" applyAlignment="1">
      <alignment vertic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center" vertical="center"/>
    </xf>
    <xf numFmtId="0" fontId="2" fillId="0" borderId="10" xfId="0" applyFont="1" applyBorder="1" applyAlignment="1">
      <alignment vertical="center" textRotation="90"/>
    </xf>
    <xf numFmtId="0" fontId="2" fillId="0" borderId="10" xfId="0" applyFont="1" applyBorder="1" applyAlignment="1">
      <alignment horizontal="center" vertical="center" wrapText="1"/>
    </xf>
    <xf numFmtId="0" fontId="2" fillId="0" borderId="15" xfId="0" applyFont="1" applyFill="1" applyBorder="1" applyAlignment="1">
      <alignment horizontal="center" wrapText="1"/>
    </xf>
    <xf numFmtId="0" fontId="2" fillId="0" borderId="10" xfId="0" applyFont="1" applyBorder="1" applyAlignment="1">
      <alignment horizontal="left" vertical="center" wrapText="1"/>
    </xf>
    <xf numFmtId="190" fontId="0" fillId="34" borderId="10" xfId="42" applyNumberFormat="1" applyFont="1" applyFill="1" applyBorder="1" applyAlignment="1">
      <alignment horizontal="center"/>
    </xf>
    <xf numFmtId="190" fontId="0" fillId="34" borderId="10" xfId="0" applyNumberFormat="1" applyFill="1" applyBorder="1" applyAlignment="1">
      <alignment vertical="center"/>
    </xf>
    <xf numFmtId="3" fontId="0" fillId="0" borderId="0" xfId="0" applyNumberFormat="1" applyAlignment="1">
      <alignment/>
    </xf>
    <xf numFmtId="190" fontId="0" fillId="34" borderId="10" xfId="42" applyNumberFormat="1" applyFill="1" applyBorder="1" applyAlignment="1">
      <alignment horizontal="center"/>
    </xf>
    <xf numFmtId="0" fontId="0" fillId="0" borderId="0" xfId="0" applyFont="1" applyFill="1" applyBorder="1" applyAlignment="1" quotePrefix="1">
      <alignment horizontal="right" vertical="top"/>
    </xf>
    <xf numFmtId="49" fontId="2" fillId="0" borderId="26" xfId="0" applyNumberFormat="1" applyFont="1" applyBorder="1" applyAlignment="1">
      <alignment horizontal="center" vertical="center" wrapText="1"/>
    </xf>
    <xf numFmtId="0" fontId="2" fillId="0" borderId="26" xfId="0" applyFont="1" applyBorder="1" applyAlignment="1">
      <alignment vertical="center"/>
    </xf>
    <xf numFmtId="0" fontId="2" fillId="0" borderId="35" xfId="0" applyFont="1" applyFill="1" applyBorder="1" applyAlignment="1">
      <alignment horizontal="center" vertical="center" wrapText="1"/>
    </xf>
    <xf numFmtId="0" fontId="2" fillId="0" borderId="28" xfId="0" applyFont="1" applyBorder="1" applyAlignment="1">
      <alignment horizontal="center" vertical="center" textRotation="90" wrapText="1"/>
    </xf>
    <xf numFmtId="0" fontId="2" fillId="0" borderId="28" xfId="0" applyFont="1" applyBorder="1" applyAlignment="1">
      <alignment horizontal="center" vertical="center"/>
    </xf>
    <xf numFmtId="49" fontId="2" fillId="0" borderId="20" xfId="0" applyNumberFormat="1" applyFont="1" applyBorder="1" applyAlignment="1">
      <alignment horizontal="center" vertical="center" wrapText="1"/>
    </xf>
    <xf numFmtId="3" fontId="6" fillId="34" borderId="36" xfId="0" applyNumberFormat="1" applyFont="1" applyFill="1" applyBorder="1" applyAlignment="1">
      <alignment horizontal="center" vertical="center" wrapText="1"/>
    </xf>
    <xf numFmtId="3" fontId="0" fillId="34" borderId="32" xfId="0" applyNumberFormat="1" applyFont="1" applyFill="1" applyBorder="1" applyAlignment="1">
      <alignment horizontal="center" vertical="center" wrapText="1"/>
    </xf>
    <xf numFmtId="3" fontId="0" fillId="34" borderId="37" xfId="0" applyNumberFormat="1" applyFont="1" applyFill="1" applyBorder="1" applyAlignment="1">
      <alignment horizontal="center" vertical="center" wrapText="1"/>
    </xf>
    <xf numFmtId="3" fontId="0" fillId="34" borderId="38" xfId="0" applyNumberFormat="1" applyFont="1" applyFill="1" applyBorder="1" applyAlignment="1">
      <alignment horizontal="center" vertical="center" wrapText="1"/>
    </xf>
    <xf numFmtId="3" fontId="0" fillId="35" borderId="38" xfId="0" applyNumberFormat="1" applyFont="1" applyFill="1" applyBorder="1" applyAlignment="1">
      <alignment horizontal="center" vertical="center" wrapText="1"/>
    </xf>
    <xf numFmtId="0" fontId="2" fillId="0" borderId="39" xfId="0" applyFont="1" applyBorder="1" applyAlignment="1">
      <alignment vertical="center" textRotation="90" wrapText="1"/>
    </xf>
    <xf numFmtId="49" fontId="2" fillId="0" borderId="10" xfId="0" applyNumberFormat="1" applyFont="1" applyBorder="1" applyAlignment="1">
      <alignment horizontal="left" vertical="center" wrapText="1"/>
    </xf>
    <xf numFmtId="3" fontId="0" fillId="34" borderId="40" xfId="0" applyNumberFormat="1" applyFont="1" applyFill="1" applyBorder="1" applyAlignment="1">
      <alignment horizontal="center" vertical="center" wrapText="1"/>
    </xf>
    <xf numFmtId="3" fontId="0" fillId="34" borderId="27" xfId="0" applyNumberFormat="1" applyFont="1" applyFill="1" applyBorder="1" applyAlignment="1">
      <alignment horizontal="center" vertical="center" wrapText="1"/>
    </xf>
    <xf numFmtId="3" fontId="0" fillId="35" borderId="37" xfId="0" applyNumberFormat="1" applyFont="1" applyFill="1" applyBorder="1" applyAlignment="1">
      <alignment horizontal="center" vertical="center" wrapText="1"/>
    </xf>
    <xf numFmtId="190" fontId="0" fillId="0" borderId="25" xfId="0" applyNumberFormat="1" applyBorder="1" applyAlignment="1">
      <alignment horizontal="center"/>
    </xf>
    <xf numFmtId="190" fontId="0" fillId="0" borderId="11" xfId="0" applyNumberFormat="1" applyBorder="1" applyAlignment="1">
      <alignment horizontal="center"/>
    </xf>
    <xf numFmtId="0" fontId="3" fillId="0" borderId="41"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49" fontId="2" fillId="0" borderId="11" xfId="0" applyNumberFormat="1" applyFont="1" applyBorder="1" applyAlignment="1">
      <alignment horizontal="center" vertical="center" wrapText="1"/>
    </xf>
    <xf numFmtId="0" fontId="2" fillId="0" borderId="26" xfId="0" applyFont="1" applyBorder="1" applyAlignment="1" quotePrefix="1">
      <alignment horizontal="center" vertical="center" wrapText="1"/>
    </xf>
    <xf numFmtId="0" fontId="3" fillId="0" borderId="26"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27" xfId="0" applyFont="1" applyBorder="1" applyAlignment="1">
      <alignment vertical="center"/>
    </xf>
    <xf numFmtId="0" fontId="2" fillId="0" borderId="16" xfId="0" applyFont="1" applyBorder="1" applyAlignment="1">
      <alignment vertical="center"/>
    </xf>
    <xf numFmtId="3" fontId="0" fillId="34" borderId="12" xfId="0" applyNumberFormat="1" applyFont="1" applyFill="1" applyBorder="1" applyAlignment="1">
      <alignment horizontal="center" vertical="center" wrapText="1"/>
    </xf>
    <xf numFmtId="0" fontId="2" fillId="0" borderId="27" xfId="0" applyFont="1" applyBorder="1" applyAlignment="1">
      <alignment horizontal="left" vertical="center"/>
    </xf>
    <xf numFmtId="0" fontId="2" fillId="0" borderId="16" xfId="0" applyFont="1" applyBorder="1" applyAlignment="1">
      <alignment horizontal="left" vertical="center" wrapText="1"/>
    </xf>
    <xf numFmtId="0" fontId="2" fillId="0" borderId="15" xfId="0" applyFont="1" applyFill="1" applyBorder="1" applyAlignment="1" quotePrefix="1">
      <alignment horizontal="center" vertical="center" wrapText="1"/>
    </xf>
    <xf numFmtId="0" fontId="2" fillId="0" borderId="41" xfId="0" applyFont="1" applyFill="1" applyBorder="1" applyAlignment="1">
      <alignment horizontal="center" vertical="center" wrapText="1"/>
    </xf>
    <xf numFmtId="0" fontId="2" fillId="0" borderId="13" xfId="0" applyFont="1" applyFill="1" applyBorder="1" applyAlignment="1" quotePrefix="1">
      <alignment horizontal="center" vertical="center" wrapText="1"/>
    </xf>
    <xf numFmtId="49" fontId="2" fillId="0" borderId="26" xfId="0" applyNumberFormat="1" applyFont="1" applyBorder="1" applyAlignment="1" quotePrefix="1">
      <alignment horizontal="center" vertical="center" wrapText="1"/>
    </xf>
    <xf numFmtId="49" fontId="2" fillId="0" borderId="17" xfId="0" applyNumberFormat="1" applyFont="1" applyBorder="1" applyAlignment="1" quotePrefix="1">
      <alignment horizontal="center" vertical="center" wrapText="1"/>
    </xf>
    <xf numFmtId="3" fontId="0" fillId="34" borderId="0" xfId="0" applyNumberFormat="1" applyFont="1" applyFill="1" applyBorder="1" applyAlignment="1">
      <alignment horizontal="center" vertical="center" wrapText="1"/>
    </xf>
    <xf numFmtId="3" fontId="0" fillId="34" borderId="42" xfId="0" applyNumberFormat="1" applyFont="1" applyFill="1" applyBorder="1" applyAlignment="1">
      <alignment horizontal="center" vertical="center" wrapText="1"/>
    </xf>
    <xf numFmtId="3" fontId="0" fillId="34" borderId="26" xfId="0" applyNumberFormat="1" applyFont="1" applyFill="1" applyBorder="1" applyAlignment="1">
      <alignment horizontal="center" vertical="center" wrapText="1"/>
    </xf>
    <xf numFmtId="3" fontId="0" fillId="34" borderId="28" xfId="0" applyNumberFormat="1" applyFont="1" applyFill="1" applyBorder="1" applyAlignment="1">
      <alignment horizontal="center" vertical="center" wrapText="1"/>
    </xf>
    <xf numFmtId="3" fontId="0" fillId="34" borderId="21" xfId="0" applyNumberFormat="1" applyFont="1" applyFill="1" applyBorder="1" applyAlignment="1">
      <alignment horizontal="center" vertical="center" wrapText="1"/>
    </xf>
    <xf numFmtId="49" fontId="2" fillId="0" borderId="10" xfId="0" applyNumberFormat="1" applyFont="1" applyBorder="1" applyAlignment="1">
      <alignment vertical="center"/>
    </xf>
    <xf numFmtId="3" fontId="0" fillId="33" borderId="30" xfId="0" applyNumberFormat="1" applyFont="1" applyFill="1" applyBorder="1" applyAlignment="1">
      <alignment horizontal="center" vertical="center" wrapText="1"/>
    </xf>
    <xf numFmtId="3" fontId="0" fillId="35" borderId="29" xfId="0" applyNumberFormat="1" applyFont="1" applyFill="1" applyBorder="1" applyAlignment="1">
      <alignment horizontal="center" vertical="center"/>
    </xf>
    <xf numFmtId="3" fontId="0" fillId="35" borderId="43" xfId="0" applyNumberFormat="1" applyFont="1" applyFill="1" applyBorder="1" applyAlignment="1">
      <alignment horizontal="center" vertical="center"/>
    </xf>
    <xf numFmtId="3" fontId="0" fillId="33" borderId="43" xfId="0" applyNumberFormat="1" applyFont="1" applyFill="1" applyBorder="1" applyAlignment="1">
      <alignment horizontal="center" vertical="center"/>
    </xf>
    <xf numFmtId="3" fontId="0" fillId="34" borderId="44" xfId="0" applyNumberFormat="1" applyFont="1" applyFill="1" applyBorder="1" applyAlignment="1">
      <alignment horizontal="center" vertical="center" wrapText="1"/>
    </xf>
    <xf numFmtId="3" fontId="0" fillId="34" borderId="10" xfId="0" applyNumberFormat="1" applyFont="1" applyFill="1" applyBorder="1" applyAlignment="1">
      <alignment horizontal="center" vertical="center" wrapText="1"/>
    </xf>
    <xf numFmtId="3" fontId="0" fillId="34" borderId="16" xfId="0" applyNumberFormat="1" applyFont="1" applyFill="1" applyBorder="1" applyAlignment="1">
      <alignment horizontal="center" vertical="center" wrapText="1"/>
    </xf>
    <xf numFmtId="3" fontId="0" fillId="33" borderId="43"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3" fontId="0" fillId="34" borderId="17" xfId="0" applyNumberFormat="1" applyFont="1" applyFill="1" applyBorder="1" applyAlignment="1">
      <alignment horizontal="center" vertical="center" wrapText="1"/>
    </xf>
    <xf numFmtId="3" fontId="0" fillId="0" borderId="0" xfId="0" applyNumberFormat="1" applyFill="1" applyBorder="1" applyAlignment="1">
      <alignment horizontal="center"/>
    </xf>
    <xf numFmtId="3" fontId="6" fillId="37" borderId="45" xfId="0" applyNumberFormat="1" applyFont="1" applyFill="1" applyBorder="1" applyAlignment="1">
      <alignment horizontal="center" vertical="center" wrapText="1"/>
    </xf>
    <xf numFmtId="3" fontId="6" fillId="37" borderId="21" xfId="0" applyNumberFormat="1" applyFont="1" applyFill="1" applyBorder="1" applyAlignment="1">
      <alignment horizontal="center" vertical="center" wrapText="1"/>
    </xf>
    <xf numFmtId="3" fontId="0" fillId="37" borderId="40" xfId="0" applyNumberFormat="1" applyFont="1" applyFill="1" applyBorder="1" applyAlignment="1">
      <alignment horizontal="center" vertical="center" wrapText="1"/>
    </xf>
    <xf numFmtId="3" fontId="0" fillId="37" borderId="26" xfId="0" applyNumberFormat="1" applyFont="1" applyFill="1" applyBorder="1" applyAlignment="1">
      <alignment horizontal="center" vertical="center" wrapText="1"/>
    </xf>
    <xf numFmtId="3" fontId="0" fillId="37" borderId="27" xfId="0" applyNumberFormat="1" applyFont="1" applyFill="1" applyBorder="1" applyAlignment="1">
      <alignment horizontal="center" vertical="center" wrapText="1"/>
    </xf>
    <xf numFmtId="3" fontId="0" fillId="37" borderId="44" xfId="0" applyNumberFormat="1" applyFont="1" applyFill="1" applyBorder="1" applyAlignment="1">
      <alignment horizontal="center" vertical="center" wrapText="1"/>
    </xf>
    <xf numFmtId="3" fontId="0" fillId="37" borderId="10" xfId="0" applyNumberFormat="1" applyFont="1" applyFill="1" applyBorder="1" applyAlignment="1">
      <alignment horizontal="center" vertical="center" wrapText="1"/>
    </xf>
    <xf numFmtId="3" fontId="0" fillId="37" borderId="16" xfId="0" applyNumberFormat="1" applyFont="1" applyFill="1" applyBorder="1" applyAlignment="1">
      <alignment horizontal="center" vertical="center" wrapText="1"/>
    </xf>
    <xf numFmtId="3" fontId="0" fillId="37" borderId="46" xfId="0" applyNumberFormat="1" applyFont="1" applyFill="1" applyBorder="1" applyAlignment="1">
      <alignment horizontal="center" vertical="center" wrapText="1"/>
    </xf>
    <xf numFmtId="3" fontId="0" fillId="37" borderId="17" xfId="0" applyNumberFormat="1" applyFont="1" applyFill="1" applyBorder="1" applyAlignment="1">
      <alignment horizontal="center" vertical="center" wrapText="1"/>
    </xf>
    <xf numFmtId="3" fontId="0" fillId="37" borderId="18" xfId="0" applyNumberFormat="1" applyFont="1" applyFill="1" applyBorder="1" applyAlignment="1">
      <alignment horizontal="center" vertical="center" wrapText="1"/>
    </xf>
    <xf numFmtId="3" fontId="0" fillId="37" borderId="45" xfId="0" applyNumberFormat="1" applyFont="1" applyFill="1" applyBorder="1" applyAlignment="1">
      <alignment horizontal="center" vertical="center" wrapText="1"/>
    </xf>
    <xf numFmtId="3" fontId="0" fillId="37" borderId="28" xfId="0" applyNumberFormat="1" applyFont="1" applyFill="1" applyBorder="1" applyAlignment="1">
      <alignment horizontal="center" vertical="center" wrapText="1"/>
    </xf>
    <xf numFmtId="3" fontId="0" fillId="37" borderId="21" xfId="0" applyNumberFormat="1" applyFont="1" applyFill="1" applyBorder="1" applyAlignment="1">
      <alignment horizontal="center" vertical="center" wrapText="1"/>
    </xf>
    <xf numFmtId="3" fontId="0" fillId="37" borderId="37" xfId="0" applyNumberFormat="1" applyFont="1" applyFill="1" applyBorder="1" applyAlignment="1">
      <alignment horizontal="center" vertical="center" wrapText="1"/>
    </xf>
    <xf numFmtId="3" fontId="0" fillId="37" borderId="20" xfId="0" applyNumberFormat="1" applyFont="1" applyFill="1" applyBorder="1" applyAlignment="1">
      <alignment horizontal="center" vertical="center" wrapText="1"/>
    </xf>
    <xf numFmtId="3" fontId="0" fillId="37" borderId="38" xfId="0" applyNumberFormat="1" applyFont="1" applyFill="1" applyBorder="1" applyAlignment="1">
      <alignment horizontal="center" vertical="center" wrapText="1"/>
    </xf>
    <xf numFmtId="3" fontId="0" fillId="38" borderId="29" xfId="0" applyNumberFormat="1" applyFont="1" applyFill="1" applyBorder="1" applyAlignment="1">
      <alignment horizontal="center" vertical="center" wrapText="1"/>
    </xf>
    <xf numFmtId="3" fontId="0" fillId="38" borderId="43" xfId="0" applyNumberFormat="1" applyFont="1" applyFill="1" applyBorder="1" applyAlignment="1">
      <alignment horizontal="center" vertical="center" wrapText="1"/>
    </xf>
    <xf numFmtId="3" fontId="0" fillId="38" borderId="30" xfId="0" applyNumberFormat="1" applyFont="1" applyFill="1" applyBorder="1" applyAlignment="1">
      <alignment horizontal="center" vertical="center" wrapText="1"/>
    </xf>
    <xf numFmtId="3" fontId="0" fillId="34" borderId="36" xfId="0" applyNumberFormat="1" applyFont="1" applyFill="1" applyBorder="1" applyAlignment="1">
      <alignment horizontal="center" vertical="center" wrapText="1"/>
    </xf>
    <xf numFmtId="49" fontId="2" fillId="0" borderId="16" xfId="0" applyNumberFormat="1" applyFont="1" applyBorder="1" applyAlignment="1">
      <alignment vertical="center" wrapText="1"/>
    </xf>
    <xf numFmtId="3" fontId="0" fillId="34" borderId="47" xfId="0" applyNumberFormat="1" applyFont="1" applyFill="1" applyBorder="1" applyAlignment="1">
      <alignment horizontal="center" vertical="center" wrapText="1"/>
    </xf>
    <xf numFmtId="3" fontId="0" fillId="34" borderId="15"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xf>
    <xf numFmtId="3" fontId="0" fillId="0" borderId="0" xfId="0" applyNumberFormat="1" applyFont="1" applyAlignment="1">
      <alignment/>
    </xf>
    <xf numFmtId="0" fontId="0" fillId="0" borderId="0" xfId="0" applyFont="1" applyAlignment="1">
      <alignment vertical="center"/>
    </xf>
    <xf numFmtId="3" fontId="6" fillId="35" borderId="36" xfId="0" applyNumberFormat="1" applyFont="1" applyFill="1" applyBorder="1" applyAlignment="1">
      <alignment horizontal="center" vertical="center" wrapText="1"/>
    </xf>
    <xf numFmtId="3" fontId="6" fillId="39" borderId="36" xfId="0" applyNumberFormat="1" applyFont="1" applyFill="1" applyBorder="1" applyAlignment="1">
      <alignment horizontal="center" vertical="center" wrapText="1"/>
    </xf>
    <xf numFmtId="3" fontId="0" fillId="35" borderId="30" xfId="0" applyNumberFormat="1" applyFont="1" applyFill="1" applyBorder="1" applyAlignment="1">
      <alignment horizontal="center" vertical="center"/>
    </xf>
    <xf numFmtId="3" fontId="0" fillId="35" borderId="36" xfId="0" applyNumberFormat="1" applyFont="1" applyFill="1" applyBorder="1" applyAlignment="1">
      <alignment horizontal="center" vertical="center" wrapText="1"/>
    </xf>
    <xf numFmtId="3" fontId="0" fillId="38" borderId="36" xfId="0" applyNumberFormat="1" applyFont="1" applyFill="1" applyBorder="1" applyAlignment="1">
      <alignment horizontal="center" vertical="center" wrapText="1"/>
    </xf>
    <xf numFmtId="0" fontId="0" fillId="38" borderId="36" xfId="0" applyFont="1" applyFill="1" applyBorder="1" applyAlignment="1">
      <alignment horizontal="center" vertical="center"/>
    </xf>
    <xf numFmtId="0" fontId="0" fillId="34" borderId="36" xfId="0" applyFont="1" applyFill="1" applyBorder="1" applyAlignment="1">
      <alignment horizontal="center" vertical="center"/>
    </xf>
    <xf numFmtId="3" fontId="0" fillId="37" borderId="0" xfId="0" applyNumberFormat="1" applyFont="1" applyFill="1" applyBorder="1" applyAlignment="1">
      <alignment horizontal="center" vertical="center" wrapText="1"/>
    </xf>
    <xf numFmtId="190" fontId="0" fillId="34" borderId="17" xfId="42" applyNumberFormat="1" applyFont="1" applyFill="1" applyBorder="1" applyAlignment="1">
      <alignment horizontal="center"/>
    </xf>
    <xf numFmtId="3" fontId="6" fillId="37" borderId="48" xfId="0" applyNumberFormat="1" applyFont="1" applyFill="1" applyBorder="1" applyAlignment="1">
      <alignment horizontal="center" vertical="center" wrapText="1"/>
    </xf>
    <xf numFmtId="3" fontId="6" fillId="37" borderId="49" xfId="0" applyNumberFormat="1"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1" xfId="0" applyFont="1" applyFill="1" applyBorder="1" applyAlignment="1">
      <alignment horizontal="center" vertical="center"/>
    </xf>
    <xf numFmtId="3" fontId="0" fillId="37" borderId="48" xfId="0" applyNumberFormat="1" applyFont="1" applyFill="1" applyBorder="1" applyAlignment="1">
      <alignment horizontal="center" vertical="center" wrapText="1"/>
    </xf>
    <xf numFmtId="3" fontId="0" fillId="37" borderId="35" xfId="0" applyNumberFormat="1" applyFont="1" applyFill="1" applyBorder="1" applyAlignment="1">
      <alignment horizontal="center" vertical="center" wrapText="1"/>
    </xf>
    <xf numFmtId="0" fontId="0" fillId="0" borderId="0" xfId="0" applyFont="1" applyFill="1" applyBorder="1" applyAlignment="1">
      <alignment/>
    </xf>
    <xf numFmtId="3" fontId="0" fillId="33" borderId="31" xfId="0" applyNumberFormat="1" applyFont="1" applyFill="1" applyBorder="1" applyAlignment="1">
      <alignment horizontal="center" vertical="center" wrapText="1"/>
    </xf>
    <xf numFmtId="3" fontId="0" fillId="33" borderId="22" xfId="0" applyNumberFormat="1" applyFont="1" applyFill="1" applyBorder="1" applyAlignment="1">
      <alignment horizontal="center" vertical="center" wrapText="1"/>
    </xf>
    <xf numFmtId="3" fontId="0" fillId="33" borderId="37" xfId="0" applyNumberFormat="1" applyFont="1" applyFill="1" applyBorder="1" applyAlignment="1">
      <alignment horizontal="center" vertical="center" wrapText="1"/>
    </xf>
    <xf numFmtId="3" fontId="0" fillId="33" borderId="38" xfId="0" applyNumberFormat="1" applyFont="1" applyFill="1" applyBorder="1" applyAlignment="1">
      <alignment horizontal="center" vertical="center" wrapText="1"/>
    </xf>
    <xf numFmtId="3" fontId="0" fillId="33" borderId="12" xfId="0" applyNumberFormat="1" applyFont="1" applyFill="1" applyBorder="1" applyAlignment="1">
      <alignment horizontal="center" vertical="center"/>
    </xf>
    <xf numFmtId="3" fontId="0" fillId="33" borderId="38"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3" fillId="0" borderId="28" xfId="0" applyFont="1" applyBorder="1" applyAlignment="1">
      <alignment vertical="center" textRotation="90" wrapText="1"/>
    </xf>
    <xf numFmtId="0" fontId="2" fillId="0" borderId="28" xfId="0" applyFont="1" applyBorder="1" applyAlignment="1">
      <alignment vertical="center" textRotation="90" wrapText="1"/>
    </xf>
    <xf numFmtId="3" fontId="6" fillId="33" borderId="22" xfId="0" applyNumberFormat="1" applyFont="1" applyFill="1" applyBorder="1" applyAlignment="1">
      <alignment vertical="center"/>
    </xf>
    <xf numFmtId="3" fontId="6" fillId="33" borderId="37" xfId="0" applyNumberFormat="1" applyFont="1" applyFill="1" applyBorder="1" applyAlignment="1">
      <alignment vertical="center"/>
    </xf>
    <xf numFmtId="0" fontId="2" fillId="0" borderId="50" xfId="0" applyFont="1" applyBorder="1" applyAlignment="1">
      <alignment horizontal="center" vertical="center" wrapText="1"/>
    </xf>
    <xf numFmtId="3" fontId="0" fillId="37" borderId="31" xfId="0" applyNumberFormat="1" applyFont="1" applyFill="1" applyBorder="1" applyAlignment="1">
      <alignment horizontal="center" vertical="center" wrapText="1"/>
    </xf>
    <xf numFmtId="3" fontId="0" fillId="34" borderId="43" xfId="0" applyNumberFormat="1" applyFont="1" applyFill="1" applyBorder="1" applyAlignment="1">
      <alignment horizontal="center" vertical="center" wrapText="1"/>
    </xf>
    <xf numFmtId="3" fontId="0" fillId="37" borderId="22" xfId="0" applyNumberFormat="1" applyFont="1" applyFill="1" applyBorder="1" applyAlignment="1">
      <alignment horizontal="center" vertical="center" wrapText="1"/>
    </xf>
    <xf numFmtId="3" fontId="0" fillId="37" borderId="51" xfId="0" applyNumberFormat="1" applyFont="1" applyFill="1" applyBorder="1" applyAlignment="1">
      <alignment horizontal="center" vertical="center" wrapText="1"/>
    </xf>
    <xf numFmtId="3" fontId="0" fillId="37" borderId="43" xfId="0" applyNumberFormat="1" applyFont="1" applyFill="1" applyBorder="1" applyAlignment="1">
      <alignment horizontal="center" vertical="center" wrapText="1"/>
    </xf>
    <xf numFmtId="3" fontId="0" fillId="37" borderId="30" xfId="0" applyNumberFormat="1" applyFont="1" applyFill="1" applyBorder="1" applyAlignment="1">
      <alignment horizontal="center" vertical="center" wrapText="1"/>
    </xf>
    <xf numFmtId="3" fontId="0" fillId="35" borderId="43" xfId="0" applyNumberFormat="1" applyFont="1" applyFill="1" applyBorder="1" applyAlignment="1">
      <alignment horizontal="center" vertical="center" wrapText="1"/>
    </xf>
    <xf numFmtId="3" fontId="0" fillId="35" borderId="42" xfId="0" applyNumberFormat="1" applyFont="1" applyFill="1" applyBorder="1" applyAlignment="1">
      <alignment horizontal="center" vertical="center" wrapText="1"/>
    </xf>
    <xf numFmtId="3" fontId="0" fillId="35" borderId="24" xfId="0" applyNumberFormat="1" applyFont="1" applyFill="1" applyBorder="1" applyAlignment="1">
      <alignment horizontal="center" vertical="center" wrapText="1"/>
    </xf>
    <xf numFmtId="3" fontId="0" fillId="33" borderId="42" xfId="0" applyNumberFormat="1" applyFont="1" applyFill="1" applyBorder="1" applyAlignment="1">
      <alignment horizontal="center" vertical="center" wrapText="1"/>
    </xf>
    <xf numFmtId="3" fontId="0" fillId="35" borderId="52" xfId="0" applyNumberFormat="1" applyFont="1" applyFill="1" applyBorder="1" applyAlignment="1">
      <alignment horizontal="center" vertical="center" wrapText="1"/>
    </xf>
    <xf numFmtId="3" fontId="0" fillId="33" borderId="20" xfId="0" applyNumberFormat="1" applyFont="1" applyFill="1" applyBorder="1" applyAlignment="1">
      <alignment horizontal="center" vertical="center" wrapText="1"/>
    </xf>
    <xf numFmtId="0" fontId="0" fillId="0" borderId="0" xfId="0" applyAlignment="1">
      <alignment wrapText="1"/>
    </xf>
    <xf numFmtId="49" fontId="2" fillId="0" borderId="10" xfId="0" applyNumberFormat="1" applyFont="1" applyBorder="1" applyAlignment="1" quotePrefix="1">
      <alignment horizontal="center" vertical="center" wrapText="1"/>
    </xf>
    <xf numFmtId="3" fontId="0" fillId="34" borderId="45" xfId="0" applyNumberFormat="1" applyFont="1" applyFill="1" applyBorder="1" applyAlignment="1">
      <alignment horizontal="center" vertical="center" wrapText="1"/>
    </xf>
    <xf numFmtId="3" fontId="0" fillId="34" borderId="20" xfId="0" applyNumberFormat="1" applyFont="1" applyFill="1" applyBorder="1" applyAlignment="1">
      <alignment horizontal="center" vertical="center" wrapText="1"/>
    </xf>
    <xf numFmtId="3" fontId="0" fillId="37" borderId="11"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33" borderId="52" xfId="0" applyNumberFormat="1" applyFont="1" applyFill="1" applyBorder="1" applyAlignment="1">
      <alignment horizontal="center" vertical="center" wrapText="1"/>
    </xf>
    <xf numFmtId="3" fontId="0" fillId="37" borderId="53" xfId="0" applyNumberFormat="1" applyFont="1" applyFill="1" applyBorder="1" applyAlignment="1">
      <alignment horizontal="center" vertical="center" wrapText="1"/>
    </xf>
    <xf numFmtId="0" fontId="0" fillId="35" borderId="31" xfId="0" applyFont="1" applyFill="1" applyBorder="1" applyAlignment="1">
      <alignment horizontal="center" vertical="center" wrapText="1"/>
    </xf>
    <xf numFmtId="3" fontId="8" fillId="34" borderId="29" xfId="0" applyNumberFormat="1" applyFont="1" applyFill="1" applyBorder="1" applyAlignment="1">
      <alignment horizontal="center" vertical="center" wrapText="1"/>
    </xf>
    <xf numFmtId="0" fontId="10" fillId="0" borderId="0" xfId="0" applyFont="1" applyAlignment="1">
      <alignment/>
    </xf>
    <xf numFmtId="0" fontId="0" fillId="35" borderId="22" xfId="0" applyFont="1" applyFill="1" applyBorder="1" applyAlignment="1">
      <alignment horizontal="center" vertical="center" wrapText="1"/>
    </xf>
    <xf numFmtId="3" fontId="6" fillId="35" borderId="37" xfId="0" applyNumberFormat="1" applyFont="1" applyFill="1" applyBorder="1" applyAlignment="1">
      <alignment vertical="center" wrapText="1"/>
    </xf>
    <xf numFmtId="0" fontId="2" fillId="0" borderId="54" xfId="0" applyFont="1" applyBorder="1" applyAlignment="1">
      <alignment horizontal="center" vertical="center"/>
    </xf>
    <xf numFmtId="0" fontId="2" fillId="0" borderId="53" xfId="0" applyFont="1" applyBorder="1" applyAlignment="1">
      <alignment horizontal="center" vertical="center" textRotation="90" wrapText="1"/>
    </xf>
    <xf numFmtId="0" fontId="2" fillId="0" borderId="21" xfId="0" applyFont="1" applyBorder="1" applyAlignment="1">
      <alignment vertical="center" wrapText="1"/>
    </xf>
    <xf numFmtId="190" fontId="0" fillId="0" borderId="0" xfId="0" applyNumberFormat="1" applyBorder="1" applyAlignment="1">
      <alignment/>
    </xf>
    <xf numFmtId="0" fontId="2" fillId="0" borderId="20" xfId="0" applyFont="1" applyBorder="1" applyAlignment="1">
      <alignment vertical="center" wrapText="1"/>
    </xf>
    <xf numFmtId="190" fontId="0" fillId="34" borderId="11" xfId="42" applyNumberFormat="1" applyFill="1" applyBorder="1" applyAlignment="1">
      <alignment horizontal="center"/>
    </xf>
    <xf numFmtId="49" fontId="2" fillId="0" borderId="17" xfId="0" applyNumberFormat="1" applyFont="1" applyFill="1" applyBorder="1" applyAlignment="1">
      <alignment horizontal="center" vertical="center" wrapText="1"/>
    </xf>
    <xf numFmtId="190" fontId="0" fillId="34" borderId="0" xfId="42" applyNumberFormat="1" applyFill="1" applyBorder="1" applyAlignment="1">
      <alignment vertical="center"/>
    </xf>
    <xf numFmtId="0" fontId="2" fillId="0" borderId="10" xfId="0" applyFont="1" applyBorder="1" applyAlignment="1">
      <alignment horizontal="center" vertical="center" textRotation="90" wrapText="1"/>
    </xf>
    <xf numFmtId="49" fontId="2" fillId="0" borderId="10" xfId="0" applyNumberFormat="1" applyFont="1" applyBorder="1" applyAlignment="1">
      <alignment horizontal="left" vertical="center"/>
    </xf>
    <xf numFmtId="0" fontId="2" fillId="0" borderId="42" xfId="0" applyFont="1" applyBorder="1" applyAlignment="1">
      <alignment horizontal="center" vertical="center"/>
    </xf>
    <xf numFmtId="3" fontId="0" fillId="34" borderId="18" xfId="0" applyNumberFormat="1" applyFont="1" applyFill="1" applyBorder="1" applyAlignment="1">
      <alignment horizontal="center" vertical="center" wrapText="1"/>
    </xf>
    <xf numFmtId="0" fontId="2" fillId="0" borderId="55" xfId="0" applyFont="1" applyBorder="1" applyAlignment="1">
      <alignment horizontal="center" vertical="center" textRotation="90" wrapText="1"/>
    </xf>
    <xf numFmtId="49" fontId="2" fillId="0" borderId="11" xfId="0" applyNumberFormat="1" applyFont="1" applyBorder="1" applyAlignment="1">
      <alignment horizontal="left" vertical="center" wrapText="1"/>
    </xf>
    <xf numFmtId="0" fontId="2" fillId="0" borderId="42" xfId="0" applyFont="1" applyBorder="1" applyAlignment="1">
      <alignment horizontal="center" vertical="center" textRotation="90" wrapText="1"/>
    </xf>
    <xf numFmtId="0" fontId="2" fillId="0" borderId="11" xfId="0" applyFont="1" applyBorder="1" applyAlignment="1">
      <alignment horizontal="center" vertical="center" wrapText="1"/>
    </xf>
    <xf numFmtId="0" fontId="3" fillId="0" borderId="56" xfId="0" applyFont="1" applyBorder="1" applyAlignment="1">
      <alignment horizontal="center" vertical="center" textRotation="90"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0" fillId="34" borderId="22" xfId="0" applyFont="1" applyFill="1" applyBorder="1" applyAlignment="1">
      <alignment horizontal="center" vertical="center" wrapText="1"/>
    </xf>
    <xf numFmtId="0" fontId="2" fillId="0" borderId="11" xfId="0" applyFont="1" applyBorder="1" applyAlignment="1">
      <alignment horizontal="center" vertical="center" textRotation="90" wrapText="1"/>
    </xf>
    <xf numFmtId="0" fontId="2" fillId="0" borderId="57" xfId="0" applyFont="1" applyBorder="1" applyAlignment="1">
      <alignment horizontal="left" vertical="center"/>
    </xf>
    <xf numFmtId="0" fontId="2" fillId="0" borderId="58" xfId="0" applyFont="1" applyBorder="1" applyAlignment="1">
      <alignment horizontal="left" vertical="center"/>
    </xf>
    <xf numFmtId="3" fontId="6" fillId="35" borderId="52" xfId="0" applyNumberFormat="1" applyFont="1" applyFill="1" applyBorder="1" applyAlignment="1">
      <alignment horizontal="center" vertical="center" wrapText="1"/>
    </xf>
    <xf numFmtId="0" fontId="7" fillId="0" borderId="0" xfId="0" applyFont="1" applyFill="1" applyAlignment="1">
      <alignment vertical="center"/>
    </xf>
    <xf numFmtId="190" fontId="0" fillId="0" borderId="0" xfId="0" applyNumberFormat="1" applyFont="1" applyAlignment="1">
      <alignment horizontal="center"/>
    </xf>
    <xf numFmtId="0" fontId="2" fillId="0" borderId="11" xfId="0" applyFont="1" applyBorder="1" applyAlignment="1">
      <alignment vertical="center" textRotation="90" wrapText="1"/>
    </xf>
    <xf numFmtId="0" fontId="3" fillId="0" borderId="17" xfId="0" applyFont="1" applyFill="1" applyBorder="1" applyAlignment="1">
      <alignment horizontal="center" vertical="center" textRotation="90" wrapText="1"/>
    </xf>
    <xf numFmtId="0" fontId="2" fillId="0" borderId="17" xfId="0" applyFont="1" applyFill="1" applyBorder="1" applyAlignment="1">
      <alignment horizontal="center" vertical="center" textRotation="90" wrapText="1"/>
    </xf>
    <xf numFmtId="0" fontId="2" fillId="0" borderId="17" xfId="0" applyFont="1" applyFill="1" applyBorder="1" applyAlignment="1">
      <alignment vertical="center" wrapText="1"/>
    </xf>
    <xf numFmtId="3" fontId="0" fillId="34" borderId="3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9" xfId="0" applyFont="1" applyBorder="1" applyAlignment="1">
      <alignment horizontal="center" vertical="center" textRotation="90" wrapText="1"/>
    </xf>
    <xf numFmtId="3" fontId="0" fillId="34" borderId="11" xfId="0" applyNumberFormat="1" applyFont="1" applyFill="1" applyBorder="1" applyAlignment="1">
      <alignment horizontal="center" vertical="center" wrapText="1"/>
    </xf>
    <xf numFmtId="0" fontId="2" fillId="0" borderId="12" xfId="0" applyFont="1" applyBorder="1" applyAlignment="1">
      <alignment vertical="center" wrapText="1"/>
    </xf>
    <xf numFmtId="0" fontId="3" fillId="0" borderId="26" xfId="0" applyFont="1" applyBorder="1" applyAlignment="1">
      <alignment horizontal="center" vertical="center" textRotation="90"/>
    </xf>
    <xf numFmtId="0" fontId="2" fillId="0" borderId="26" xfId="0" applyFont="1" applyBorder="1" applyAlignment="1">
      <alignment horizontal="center" vertical="center" textRotation="90"/>
    </xf>
    <xf numFmtId="49"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8" xfId="0" applyNumberFormat="1" applyFont="1" applyBorder="1" applyAlignment="1">
      <alignment horizontal="left"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left" vertical="center" wrapText="1"/>
    </xf>
    <xf numFmtId="190" fontId="0" fillId="0" borderId="0" xfId="0" applyNumberFormat="1" applyBorder="1" applyAlignment="1">
      <alignment horizontal="center"/>
    </xf>
    <xf numFmtId="0" fontId="2" fillId="0" borderId="10" xfId="0" applyFont="1" applyFill="1" applyBorder="1" applyAlignment="1">
      <alignment horizontal="left" vertical="center" wrapText="1"/>
    </xf>
    <xf numFmtId="1" fontId="0" fillId="34" borderId="0" xfId="0" applyNumberFormat="1" applyFont="1" applyFill="1" applyBorder="1" applyAlignment="1">
      <alignment horizontal="center" vertical="center" wrapText="1"/>
    </xf>
    <xf numFmtId="0" fontId="2" fillId="0" borderId="17" xfId="0" applyFont="1" applyFill="1" applyBorder="1" applyAlignment="1">
      <alignment vertical="center" textRotation="90" wrapText="1"/>
    </xf>
    <xf numFmtId="0" fontId="2" fillId="0" borderId="0" xfId="0" applyFont="1" applyBorder="1" applyAlignment="1">
      <alignment vertical="center" wrapText="1"/>
    </xf>
    <xf numFmtId="0" fontId="2" fillId="0" borderId="38" xfId="0" applyFont="1" applyBorder="1" applyAlignment="1">
      <alignment vertical="center" wrapText="1"/>
    </xf>
    <xf numFmtId="0" fontId="2" fillId="0" borderId="37"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Alignment="1">
      <alignment/>
    </xf>
    <xf numFmtId="0" fontId="0" fillId="0" borderId="0" xfId="0" applyFont="1" applyFill="1" applyAlignment="1">
      <alignment/>
    </xf>
    <xf numFmtId="0" fontId="7" fillId="0" borderId="0" xfId="0" applyFont="1" applyFill="1" applyAlignment="1">
      <alignment/>
    </xf>
    <xf numFmtId="0" fontId="7" fillId="0" borderId="0" xfId="0" applyFont="1" applyFill="1" applyBorder="1" applyAlignment="1">
      <alignment vertical="top"/>
    </xf>
    <xf numFmtId="0" fontId="0" fillId="0" borderId="0" xfId="0" applyFont="1" applyFill="1" applyBorder="1" applyAlignment="1">
      <alignment vertical="top"/>
    </xf>
    <xf numFmtId="49" fontId="2" fillId="0" borderId="10" xfId="0" applyNumberFormat="1" applyFont="1" applyFill="1" applyBorder="1" applyAlignment="1">
      <alignment vertical="center"/>
    </xf>
    <xf numFmtId="0" fontId="2" fillId="40" borderId="17" xfId="0" applyFont="1" applyFill="1" applyBorder="1" applyAlignment="1">
      <alignment vertical="center" textRotation="90" wrapText="1"/>
    </xf>
    <xf numFmtId="0" fontId="0" fillId="0" borderId="0" xfId="0" applyFont="1" applyFill="1" applyAlignment="1">
      <alignment horizontal="right"/>
    </xf>
    <xf numFmtId="0" fontId="0" fillId="0" borderId="0" xfId="0" applyFont="1" applyFill="1" applyAlignment="1" quotePrefix="1">
      <alignment horizontal="right"/>
    </xf>
    <xf numFmtId="0" fontId="2" fillId="0" borderId="14" xfId="0" applyFont="1" applyBorder="1" applyAlignment="1">
      <alignment horizontal="left" vertical="center"/>
    </xf>
    <xf numFmtId="0" fontId="2" fillId="0" borderId="22"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0" fillId="0" borderId="0" xfId="0" applyFont="1" applyBorder="1" applyAlignment="1">
      <alignment horizontal="center" vertical="center"/>
    </xf>
    <xf numFmtId="1" fontId="6" fillId="35" borderId="52" xfId="0" applyNumberFormat="1"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7" fillId="0" borderId="0" xfId="0" applyFont="1" applyBorder="1" applyAlignment="1">
      <alignment horizontal="center" vertical="center"/>
    </xf>
    <xf numFmtId="3" fontId="0" fillId="35" borderId="0" xfId="0" applyNumberFormat="1" applyFont="1" applyFill="1" applyBorder="1" applyAlignment="1">
      <alignment horizontal="center" vertical="center" wrapText="1"/>
    </xf>
    <xf numFmtId="0" fontId="48" fillId="0" borderId="0" xfId="0" applyFont="1" applyFill="1" applyBorder="1" applyAlignment="1">
      <alignment vertical="top" wrapText="1"/>
    </xf>
    <xf numFmtId="0" fontId="2" fillId="0" borderId="59" xfId="0" applyFont="1" applyFill="1" applyBorder="1" applyAlignment="1">
      <alignment horizontal="center" vertical="center" wrapText="1"/>
    </xf>
    <xf numFmtId="3" fontId="0" fillId="34" borderId="60" xfId="0" applyNumberFormat="1" applyFont="1" applyFill="1" applyBorder="1" applyAlignment="1">
      <alignment horizontal="center" vertical="center" wrapText="1"/>
    </xf>
    <xf numFmtId="3" fontId="0" fillId="34" borderId="61" xfId="0" applyNumberFormat="1"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40" borderId="16" xfId="0" applyFont="1" applyFill="1" applyBorder="1" applyAlignment="1">
      <alignment horizontal="left" vertical="center" wrapText="1"/>
    </xf>
    <xf numFmtId="3" fontId="0" fillId="40" borderId="10" xfId="0" applyNumberFormat="1" applyFont="1" applyFill="1" applyBorder="1" applyAlignment="1">
      <alignment horizontal="center" vertical="center" wrapText="1"/>
    </xf>
    <xf numFmtId="0" fontId="0" fillId="40" borderId="0" xfId="0" applyFont="1" applyFill="1" applyBorder="1" applyAlignment="1">
      <alignment/>
    </xf>
    <xf numFmtId="0" fontId="0" fillId="40" borderId="0" xfId="0" applyFont="1" applyFill="1" applyAlignment="1">
      <alignment/>
    </xf>
    <xf numFmtId="0" fontId="2" fillId="40" borderId="11" xfId="0" applyFont="1" applyFill="1" applyBorder="1" applyAlignment="1">
      <alignment horizontal="center" vertical="center"/>
    </xf>
    <xf numFmtId="0" fontId="2" fillId="40" borderId="11" xfId="0" applyFont="1" applyFill="1" applyBorder="1" applyAlignment="1">
      <alignment horizontal="left" vertical="center"/>
    </xf>
    <xf numFmtId="0" fontId="2" fillId="40" borderId="11" xfId="0" applyFont="1" applyFill="1" applyBorder="1" applyAlignment="1">
      <alignment horizontal="center" vertical="center" wrapText="1"/>
    </xf>
    <xf numFmtId="0" fontId="2" fillId="40" borderId="10" xfId="0" applyFont="1" applyFill="1" applyBorder="1" applyAlignment="1">
      <alignment horizontal="left" vertical="center"/>
    </xf>
    <xf numFmtId="0" fontId="2" fillId="40" borderId="11" xfId="0" applyFont="1" applyFill="1" applyBorder="1" applyAlignment="1">
      <alignment horizontal="center" vertical="center" textRotation="90" wrapText="1"/>
    </xf>
    <xf numFmtId="3" fontId="0" fillId="40" borderId="43" xfId="0" applyNumberFormat="1" applyFont="1" applyFill="1" applyBorder="1" applyAlignment="1">
      <alignment horizontal="center" vertical="center" wrapText="1"/>
    </xf>
    <xf numFmtId="0" fontId="2" fillId="40" borderId="10" xfId="0" applyFont="1" applyFill="1" applyBorder="1" applyAlignment="1">
      <alignment horizontal="left" vertical="center" wrapText="1"/>
    </xf>
    <xf numFmtId="0" fontId="2" fillId="40" borderId="17" xfId="0" applyFont="1" applyFill="1" applyBorder="1" applyAlignment="1">
      <alignment horizontal="center" vertical="center" textRotation="90" wrapText="1"/>
    </xf>
    <xf numFmtId="3" fontId="0" fillId="40" borderId="17" xfId="0" applyNumberFormat="1" applyFont="1" applyFill="1" applyBorder="1" applyAlignment="1">
      <alignment horizontal="center" vertical="center" wrapText="1"/>
    </xf>
    <xf numFmtId="3" fontId="0" fillId="40" borderId="28" xfId="0" applyNumberFormat="1" applyFont="1" applyFill="1" applyBorder="1" applyAlignment="1">
      <alignment horizontal="center" vertical="center" wrapText="1"/>
    </xf>
    <xf numFmtId="0" fontId="2" fillId="40" borderId="17" xfId="0" applyFont="1" applyFill="1" applyBorder="1" applyAlignment="1">
      <alignment horizontal="center" vertical="center" wrapText="1"/>
    </xf>
    <xf numFmtId="0" fontId="2" fillId="40" borderId="10" xfId="0" applyFont="1" applyFill="1" applyBorder="1" applyAlignment="1">
      <alignment vertical="center" textRotation="90" wrapText="1"/>
    </xf>
    <xf numFmtId="0" fontId="2" fillId="40" borderId="10" xfId="0" applyFont="1" applyFill="1" applyBorder="1" applyAlignment="1">
      <alignment horizontal="center" vertical="center" textRotation="90" wrapText="1"/>
    </xf>
    <xf numFmtId="3" fontId="0" fillId="40" borderId="0" xfId="0" applyNumberFormat="1" applyFont="1" applyFill="1" applyBorder="1" applyAlignment="1">
      <alignment horizontal="center" vertical="center" wrapText="1"/>
    </xf>
    <xf numFmtId="0" fontId="2" fillId="40" borderId="39" xfId="0" applyFont="1" applyFill="1" applyBorder="1" applyAlignment="1">
      <alignment vertical="center" textRotation="90" wrapText="1"/>
    </xf>
    <xf numFmtId="3" fontId="0" fillId="41" borderId="0" xfId="0" applyNumberFormat="1" applyFont="1" applyFill="1" applyBorder="1" applyAlignment="1">
      <alignment horizontal="center" vertical="center" wrapText="1"/>
    </xf>
    <xf numFmtId="3" fontId="0" fillId="41" borderId="18" xfId="0" applyNumberFormat="1" applyFont="1" applyFill="1" applyBorder="1" applyAlignment="1">
      <alignment horizontal="center" vertical="center" wrapText="1"/>
    </xf>
    <xf numFmtId="3" fontId="0" fillId="41" borderId="44" xfId="0" applyNumberFormat="1" applyFont="1" applyFill="1" applyBorder="1" applyAlignment="1">
      <alignment horizontal="center" vertical="center" wrapText="1"/>
    </xf>
    <xf numFmtId="3" fontId="0" fillId="41" borderId="10" xfId="0" applyNumberFormat="1" applyFont="1" applyFill="1" applyBorder="1" applyAlignment="1">
      <alignment horizontal="center" vertical="center" wrapText="1"/>
    </xf>
    <xf numFmtId="3" fontId="0" fillId="41" borderId="62" xfId="0" applyNumberFormat="1" applyFont="1" applyFill="1" applyBorder="1" applyAlignment="1">
      <alignment horizontal="center" vertical="center" wrapText="1"/>
    </xf>
    <xf numFmtId="3" fontId="0" fillId="41" borderId="17" xfId="0" applyNumberFormat="1" applyFont="1" applyFill="1" applyBorder="1" applyAlignment="1">
      <alignment horizontal="center" vertical="center" wrapText="1"/>
    </xf>
    <xf numFmtId="3" fontId="0" fillId="40" borderId="26" xfId="0" applyNumberFormat="1" applyFont="1" applyFill="1" applyBorder="1" applyAlignment="1">
      <alignment horizontal="center" vertical="center" wrapText="1"/>
    </xf>
    <xf numFmtId="0" fontId="0" fillId="0" borderId="0" xfId="0" applyFill="1" applyAlignment="1" quotePrefix="1">
      <alignment horizontal="right"/>
    </xf>
    <xf numFmtId="3" fontId="0" fillId="41" borderId="16" xfId="0" applyNumberFormat="1" applyFont="1" applyFill="1" applyBorder="1" applyAlignment="1">
      <alignment horizontal="center" vertical="center" wrapText="1"/>
    </xf>
    <xf numFmtId="0" fontId="0" fillId="0" borderId="0" xfId="0" applyFont="1" applyFill="1" applyAlignment="1">
      <alignment vertical="center"/>
    </xf>
    <xf numFmtId="3" fontId="0" fillId="34" borderId="54" xfId="0" applyNumberFormat="1" applyFont="1" applyFill="1" applyBorder="1" applyAlignment="1">
      <alignment horizontal="center" vertical="center" wrapText="1"/>
    </xf>
    <xf numFmtId="3" fontId="0" fillId="42" borderId="29" xfId="0" applyNumberFormat="1" applyFont="1" applyFill="1" applyBorder="1" applyAlignment="1">
      <alignment horizontal="center" vertical="center" wrapText="1"/>
    </xf>
    <xf numFmtId="3" fontId="0" fillId="42" borderId="43" xfId="0" applyNumberFormat="1" applyFont="1" applyFill="1" applyBorder="1" applyAlignment="1">
      <alignment horizontal="center" vertical="center" wrapText="1"/>
    </xf>
    <xf numFmtId="3" fontId="0" fillId="42" borderId="30" xfId="0" applyNumberFormat="1" applyFont="1" applyFill="1" applyBorder="1" applyAlignment="1">
      <alignment horizontal="center" vertical="center" wrapText="1"/>
    </xf>
    <xf numFmtId="3" fontId="6" fillId="42" borderId="38" xfId="0" applyNumberFormat="1" applyFont="1" applyFill="1" applyBorder="1" applyAlignment="1">
      <alignment vertical="center" wrapText="1"/>
    </xf>
    <xf numFmtId="3" fontId="0" fillId="42" borderId="38" xfId="0" applyNumberFormat="1" applyFont="1" applyFill="1" applyBorder="1" applyAlignment="1">
      <alignment horizontal="center" vertical="center" wrapText="1"/>
    </xf>
    <xf numFmtId="3" fontId="0" fillId="33" borderId="10" xfId="0" applyNumberFormat="1" applyFill="1" applyBorder="1" applyAlignment="1">
      <alignment/>
    </xf>
    <xf numFmtId="3" fontId="0" fillId="34" borderId="10" xfId="0" applyNumberFormat="1" applyFill="1" applyBorder="1" applyAlignment="1">
      <alignment/>
    </xf>
    <xf numFmtId="3" fontId="0" fillId="35" borderId="10" xfId="0" applyNumberFormat="1" applyFill="1" applyBorder="1" applyAlignment="1">
      <alignment vertical="center"/>
    </xf>
    <xf numFmtId="0" fontId="0" fillId="0" borderId="0" xfId="0" applyAlignment="1">
      <alignment vertical="center"/>
    </xf>
    <xf numFmtId="3" fontId="0" fillId="0" borderId="25" xfId="0" applyNumberFormat="1" applyFont="1" applyBorder="1" applyAlignment="1">
      <alignment/>
    </xf>
    <xf numFmtId="3" fontId="6" fillId="41" borderId="36" xfId="0" applyNumberFormat="1" applyFont="1" applyFill="1" applyBorder="1" applyAlignment="1">
      <alignment horizontal="center" vertical="center" wrapText="1"/>
    </xf>
    <xf numFmtId="3" fontId="6" fillId="41" borderId="63" xfId="0" applyNumberFormat="1" applyFont="1" applyFill="1" applyBorder="1" applyAlignment="1">
      <alignment horizontal="center" vertical="center" wrapText="1"/>
    </xf>
    <xf numFmtId="3" fontId="0" fillId="41" borderId="63" xfId="0" applyNumberFormat="1" applyFont="1" applyFill="1" applyBorder="1" applyAlignment="1">
      <alignment horizontal="center" vertical="center" wrapText="1"/>
    </xf>
    <xf numFmtId="3" fontId="0" fillId="41" borderId="36" xfId="0" applyNumberFormat="1" applyFont="1" applyFill="1" applyBorder="1" applyAlignment="1">
      <alignment horizontal="center" vertical="center" wrapText="1"/>
    </xf>
    <xf numFmtId="3" fontId="0" fillId="0" borderId="0" xfId="0" applyNumberFormat="1" applyFont="1" applyBorder="1" applyAlignment="1">
      <alignment vertical="center"/>
    </xf>
    <xf numFmtId="3" fontId="0" fillId="34" borderId="17" xfId="0" applyNumberFormat="1" applyFill="1" applyBorder="1" applyAlignment="1">
      <alignment/>
    </xf>
    <xf numFmtId="3" fontId="0" fillId="34" borderId="11" xfId="0" applyNumberFormat="1" applyFill="1" applyBorder="1" applyAlignment="1">
      <alignment/>
    </xf>
    <xf numFmtId="3" fontId="0" fillId="37" borderId="0" xfId="0" applyNumberFormat="1" applyFill="1" applyBorder="1" applyAlignment="1">
      <alignment/>
    </xf>
    <xf numFmtId="3" fontId="0" fillId="0" borderId="0" xfId="0" applyNumberFormat="1" applyBorder="1" applyAlignment="1">
      <alignment horizontal="center" vertical="center"/>
    </xf>
    <xf numFmtId="3" fontId="0" fillId="33" borderId="10" xfId="0" applyNumberFormat="1" applyFill="1" applyBorder="1" applyAlignment="1">
      <alignment vertical="center"/>
    </xf>
    <xf numFmtId="3" fontId="0" fillId="34" borderId="0" xfId="0" applyNumberFormat="1" applyFill="1" applyBorder="1" applyAlignment="1">
      <alignment/>
    </xf>
    <xf numFmtId="3" fontId="0" fillId="37" borderId="10" xfId="0" applyNumberFormat="1" applyFill="1" applyBorder="1" applyAlignment="1">
      <alignment/>
    </xf>
    <xf numFmtId="3" fontId="0" fillId="37" borderId="17" xfId="0" applyNumberFormat="1" applyFill="1" applyBorder="1" applyAlignment="1">
      <alignment/>
    </xf>
    <xf numFmtId="3" fontId="0" fillId="38" borderId="10" xfId="0" applyNumberFormat="1" applyFill="1" applyBorder="1" applyAlignment="1">
      <alignment/>
    </xf>
    <xf numFmtId="3" fontId="0" fillId="38" borderId="10" xfId="0" applyNumberFormat="1" applyFill="1" applyBorder="1" applyAlignment="1">
      <alignment vertical="center"/>
    </xf>
    <xf numFmtId="3" fontId="0" fillId="35" borderId="0" xfId="0" applyNumberFormat="1" applyFill="1" applyBorder="1" applyAlignment="1">
      <alignment vertical="center"/>
    </xf>
    <xf numFmtId="3" fontId="0" fillId="0" borderId="25" xfId="0" applyNumberFormat="1" applyBorder="1" applyAlignment="1">
      <alignment vertical="center"/>
    </xf>
    <xf numFmtId="0" fontId="10" fillId="0" borderId="0" xfId="56" applyFont="1">
      <alignment/>
      <protection/>
    </xf>
    <xf numFmtId="0" fontId="0" fillId="0" borderId="0" xfId="56">
      <alignment/>
      <protection/>
    </xf>
    <xf numFmtId="0" fontId="2" fillId="0" borderId="0" xfId="56" applyFont="1">
      <alignment/>
      <protection/>
    </xf>
    <xf numFmtId="0" fontId="0" fillId="0" borderId="0" xfId="56" applyAlignment="1">
      <alignment/>
      <protection/>
    </xf>
    <xf numFmtId="0" fontId="0" fillId="0" borderId="0" xfId="56" applyFont="1">
      <alignment/>
      <protection/>
    </xf>
    <xf numFmtId="0" fontId="0" fillId="0" borderId="0" xfId="56" applyFont="1" applyAlignment="1">
      <alignment/>
      <protection/>
    </xf>
    <xf numFmtId="0" fontId="3" fillId="0" borderId="0" xfId="56" applyFont="1" applyAlignment="1">
      <alignment horizontal="center"/>
      <protection/>
    </xf>
    <xf numFmtId="0" fontId="4" fillId="0" borderId="0" xfId="56" applyFont="1" applyFill="1" applyBorder="1" applyAlignment="1">
      <alignment vertical="top"/>
      <protection/>
    </xf>
    <xf numFmtId="0" fontId="4" fillId="0" borderId="0" xfId="56" applyFont="1" applyFill="1">
      <alignment/>
      <protection/>
    </xf>
    <xf numFmtId="0" fontId="0" fillId="0" borderId="0" xfId="56" applyFont="1" applyAlignment="1">
      <alignment horizontal="center"/>
      <protection/>
    </xf>
    <xf numFmtId="0" fontId="7" fillId="0" borderId="0" xfId="56" applyFont="1" applyFill="1">
      <alignment/>
      <protection/>
    </xf>
    <xf numFmtId="0" fontId="4" fillId="0" borderId="0" xfId="56" applyFont="1" applyFill="1" applyAlignment="1">
      <alignment/>
      <protection/>
    </xf>
    <xf numFmtId="0" fontId="0" fillId="0" borderId="0" xfId="56" applyFill="1" applyBorder="1" applyAlignment="1">
      <alignment horizontal="center"/>
      <protection/>
    </xf>
    <xf numFmtId="0" fontId="0" fillId="0" borderId="0" xfId="56" applyFont="1" applyBorder="1" applyAlignment="1">
      <alignment horizontal="center"/>
      <protection/>
    </xf>
    <xf numFmtId="0" fontId="0" fillId="0" borderId="0" xfId="56" applyFont="1" applyBorder="1">
      <alignment/>
      <protection/>
    </xf>
    <xf numFmtId="0" fontId="0" fillId="0" borderId="0" xfId="56" applyFont="1" applyFill="1" applyBorder="1" applyAlignment="1">
      <alignment vertical="top"/>
      <protection/>
    </xf>
    <xf numFmtId="0" fontId="7" fillId="0" borderId="0" xfId="56" applyFont="1" applyFill="1" applyBorder="1" applyAlignment="1">
      <alignment vertical="top"/>
      <protection/>
    </xf>
    <xf numFmtId="0" fontId="0" fillId="0" borderId="0" xfId="56" applyNumberFormat="1" applyFont="1" applyFill="1" applyBorder="1" applyAlignment="1" quotePrefix="1">
      <alignment horizontal="right" vertical="top"/>
      <protection/>
    </xf>
    <xf numFmtId="0" fontId="0" fillId="0" borderId="0" xfId="56" applyFont="1" applyFill="1" applyBorder="1" applyAlignment="1" quotePrefix="1">
      <alignment horizontal="right" vertical="top"/>
      <protection/>
    </xf>
    <xf numFmtId="0" fontId="4" fillId="0" borderId="0" xfId="56" applyFont="1" applyFill="1" applyBorder="1" applyAlignment="1">
      <alignment horizontal="right" vertical="top"/>
      <protection/>
    </xf>
    <xf numFmtId="0" fontId="0" fillId="0" borderId="0" xfId="56" applyFill="1" applyBorder="1" applyAlignment="1">
      <alignment horizontal="center" vertical="center"/>
      <protection/>
    </xf>
    <xf numFmtId="0" fontId="0" fillId="0" borderId="0" xfId="56" applyFill="1" applyBorder="1" applyAlignment="1">
      <alignment vertical="top"/>
      <protection/>
    </xf>
    <xf numFmtId="0" fontId="0" fillId="0" borderId="0" xfId="56" applyFill="1" applyBorder="1" applyAlignment="1">
      <alignment horizontal="center" vertical="top"/>
      <protection/>
    </xf>
    <xf numFmtId="0" fontId="0" fillId="0" borderId="0" xfId="56" applyAlignment="1">
      <alignment horizontal="center" vertical="center"/>
      <protection/>
    </xf>
    <xf numFmtId="3" fontId="0" fillId="0" borderId="0" xfId="56" applyNumberFormat="1" applyBorder="1" applyAlignment="1">
      <alignment horizontal="center"/>
      <protection/>
    </xf>
    <xf numFmtId="0" fontId="0" fillId="0" borderId="0" xfId="56" applyAlignment="1">
      <alignment wrapText="1"/>
      <protection/>
    </xf>
    <xf numFmtId="0" fontId="2" fillId="0" borderId="0" xfId="56" applyFont="1" applyBorder="1" applyAlignment="1">
      <alignment vertical="center" wrapText="1"/>
      <protection/>
    </xf>
    <xf numFmtId="0" fontId="2" fillId="0" borderId="12" xfId="56" applyFont="1" applyBorder="1" applyAlignment="1">
      <alignment vertical="center" wrapText="1"/>
      <protection/>
    </xf>
    <xf numFmtId="0" fontId="2" fillId="0" borderId="12" xfId="56" applyFont="1" applyFill="1" applyBorder="1" applyAlignment="1">
      <alignment horizontal="center" wrapText="1"/>
      <protection/>
    </xf>
    <xf numFmtId="0" fontId="2" fillId="0" borderId="14" xfId="56" applyFont="1" applyFill="1" applyBorder="1" applyAlignment="1">
      <alignment horizontal="center" vertical="center" wrapText="1"/>
      <protection/>
    </xf>
    <xf numFmtId="0" fontId="2" fillId="0" borderId="14" xfId="56" applyFont="1" applyFill="1" applyBorder="1" applyAlignment="1" quotePrefix="1">
      <alignment horizontal="center" vertical="center" wrapText="1"/>
      <protection/>
    </xf>
    <xf numFmtId="0" fontId="2" fillId="0" borderId="20" xfId="56" applyFont="1" applyBorder="1" applyAlignment="1">
      <alignment vertical="center" wrapText="1"/>
      <protection/>
    </xf>
    <xf numFmtId="0" fontId="2" fillId="0" borderId="38" xfId="56" applyFont="1" applyBorder="1" applyAlignment="1">
      <alignment vertical="center" wrapText="1"/>
      <protection/>
    </xf>
    <xf numFmtId="0" fontId="2" fillId="0" borderId="64" xfId="56" applyFont="1" applyFill="1" applyBorder="1" applyAlignment="1">
      <alignment horizontal="center" vertical="center" wrapText="1"/>
      <protection/>
    </xf>
    <xf numFmtId="0" fontId="2" fillId="0" borderId="35" xfId="56" applyFont="1" applyFill="1" applyBorder="1" applyAlignment="1">
      <alignment horizontal="center" vertical="center" wrapText="1"/>
      <protection/>
    </xf>
    <xf numFmtId="49" fontId="2" fillId="0" borderId="26" xfId="56" applyNumberFormat="1" applyFont="1" applyBorder="1" applyAlignment="1">
      <alignment horizontal="center" vertical="center" wrapText="1"/>
      <protection/>
    </xf>
    <xf numFmtId="0" fontId="2" fillId="0" borderId="26" xfId="56" applyFont="1" applyBorder="1" applyAlignment="1">
      <alignment vertical="center"/>
      <protection/>
    </xf>
    <xf numFmtId="0" fontId="0" fillId="0" borderId="26" xfId="56" applyBorder="1" applyAlignment="1">
      <alignment vertical="center"/>
      <protection/>
    </xf>
    <xf numFmtId="0" fontId="0" fillId="0" borderId="27" xfId="56" applyBorder="1" applyAlignment="1">
      <alignment vertical="center"/>
      <protection/>
    </xf>
    <xf numFmtId="3" fontId="8" fillId="34" borderId="23" xfId="56" applyNumberFormat="1" applyFont="1" applyFill="1" applyBorder="1" applyAlignment="1">
      <alignment horizontal="center" vertical="center" wrapText="1"/>
      <protection/>
    </xf>
    <xf numFmtId="3" fontId="0" fillId="0" borderId="0" xfId="56" applyNumberFormat="1" applyFont="1" applyAlignment="1">
      <alignment horizontal="center"/>
      <protection/>
    </xf>
    <xf numFmtId="0" fontId="2" fillId="0" borderId="0" xfId="56" applyFont="1" applyBorder="1" applyAlignment="1">
      <alignment horizontal="center" vertical="center" wrapText="1"/>
      <protection/>
    </xf>
    <xf numFmtId="0" fontId="2" fillId="0" borderId="17" xfId="56" applyFont="1" applyBorder="1" applyAlignment="1">
      <alignment horizontal="center" vertical="center" wrapText="1"/>
      <protection/>
    </xf>
    <xf numFmtId="0" fontId="2" fillId="0" borderId="17" xfId="56" applyFont="1" applyBorder="1" applyAlignment="1">
      <alignment vertical="center"/>
      <protection/>
    </xf>
    <xf numFmtId="0" fontId="2" fillId="0" borderId="17" xfId="56" applyFont="1" applyBorder="1" applyAlignment="1">
      <alignment vertical="center" textRotation="90"/>
      <protection/>
    </xf>
    <xf numFmtId="0" fontId="2" fillId="0" borderId="17" xfId="56" applyFont="1" applyBorder="1" applyAlignment="1" quotePrefix="1">
      <alignment vertical="center"/>
      <protection/>
    </xf>
    <xf numFmtId="0" fontId="2" fillId="0" borderId="18" xfId="56" applyFont="1" applyBorder="1" applyAlignment="1">
      <alignment vertical="center"/>
      <protection/>
    </xf>
    <xf numFmtId="0" fontId="2" fillId="0" borderId="17" xfId="56" applyFont="1" applyBorder="1" applyAlignment="1">
      <alignment horizontal="center" vertical="center" textRotation="90" wrapText="1"/>
      <protection/>
    </xf>
    <xf numFmtId="49" fontId="2" fillId="0" borderId="17" xfId="56" applyNumberFormat="1" applyFont="1" applyBorder="1" applyAlignment="1">
      <alignment horizontal="center" vertical="center" wrapText="1"/>
      <protection/>
    </xf>
    <xf numFmtId="0" fontId="0" fillId="0" borderId="17" xfId="56" applyBorder="1" applyAlignment="1">
      <alignment vertical="center"/>
      <protection/>
    </xf>
    <xf numFmtId="0" fontId="0" fillId="0" borderId="18" xfId="56" applyBorder="1" applyAlignment="1">
      <alignment vertical="center"/>
      <protection/>
    </xf>
    <xf numFmtId="3" fontId="8" fillId="35" borderId="36" xfId="56" applyNumberFormat="1" applyFont="1" applyFill="1" applyBorder="1" applyAlignment="1">
      <alignment horizontal="center" vertical="center" wrapText="1"/>
      <protection/>
    </xf>
    <xf numFmtId="0" fontId="3" fillId="0" borderId="17" xfId="56" applyFont="1" applyBorder="1" applyAlignment="1">
      <alignment vertical="center" textRotation="90" wrapText="1"/>
      <protection/>
    </xf>
    <xf numFmtId="0" fontId="2" fillId="0" borderId="17" xfId="56" applyFont="1" applyBorder="1" applyAlignment="1">
      <alignment vertical="center" textRotation="90" wrapText="1"/>
      <protection/>
    </xf>
    <xf numFmtId="3" fontId="8" fillId="34" borderId="63" xfId="56" applyNumberFormat="1" applyFont="1" applyFill="1" applyBorder="1" applyAlignment="1">
      <alignment horizontal="center" vertical="center" wrapText="1"/>
      <protection/>
    </xf>
    <xf numFmtId="0" fontId="2" fillId="0" borderId="17" xfId="56" applyFont="1" applyBorder="1" applyAlignment="1">
      <alignment horizontal="left" vertical="center" wrapText="1"/>
      <protection/>
    </xf>
    <xf numFmtId="0" fontId="2" fillId="0" borderId="17" xfId="56" applyFont="1" applyBorder="1" applyAlignment="1">
      <alignment horizontal="center" vertical="center"/>
      <protection/>
    </xf>
    <xf numFmtId="0" fontId="2" fillId="0" borderId="10" xfId="56" applyFont="1" applyBorder="1" applyAlignment="1">
      <alignment horizontal="center" vertical="center" textRotation="90" wrapText="1"/>
      <protection/>
    </xf>
    <xf numFmtId="49" fontId="2" fillId="0" borderId="10" xfId="56" applyNumberFormat="1" applyFont="1" applyBorder="1" applyAlignment="1">
      <alignment horizontal="center" vertical="center" wrapText="1"/>
      <protection/>
    </xf>
    <xf numFmtId="0" fontId="2" fillId="0" borderId="16" xfId="56" applyFont="1" applyBorder="1" applyAlignment="1">
      <alignment vertical="center"/>
      <protection/>
    </xf>
    <xf numFmtId="3" fontId="8" fillId="34" borderId="36" xfId="56" applyNumberFormat="1" applyFont="1" applyFill="1" applyBorder="1" applyAlignment="1">
      <alignment horizontal="center" vertical="center" wrapText="1"/>
      <protection/>
    </xf>
    <xf numFmtId="0" fontId="2" fillId="0" borderId="18" xfId="56" applyFont="1" applyBorder="1" applyAlignment="1">
      <alignment vertical="center" wrapText="1"/>
      <protection/>
    </xf>
    <xf numFmtId="0" fontId="3" fillId="0" borderId="17" xfId="56" applyFont="1" applyBorder="1" applyAlignment="1">
      <alignment horizontal="center" vertical="center" textRotation="90" wrapText="1"/>
      <protection/>
    </xf>
    <xf numFmtId="0" fontId="2" fillId="0" borderId="10" xfId="56" applyFont="1" applyBorder="1" applyAlignment="1">
      <alignment horizontal="center" vertical="center"/>
      <protection/>
    </xf>
    <xf numFmtId="0" fontId="2" fillId="0" borderId="10" xfId="56" applyFont="1" applyBorder="1" applyAlignment="1">
      <alignment vertical="center"/>
      <protection/>
    </xf>
    <xf numFmtId="0" fontId="2" fillId="0" borderId="10" xfId="56" applyFont="1" applyBorder="1" applyAlignment="1">
      <alignment horizontal="left" vertical="center"/>
      <protection/>
    </xf>
    <xf numFmtId="0" fontId="2" fillId="0" borderId="10" xfId="56" applyFont="1" applyBorder="1" applyAlignment="1">
      <alignment horizontal="left" vertical="center" wrapText="1"/>
      <protection/>
    </xf>
    <xf numFmtId="0" fontId="3" fillId="0" borderId="10" xfId="56" applyFont="1" applyBorder="1" applyAlignment="1">
      <alignment horizontal="center" vertical="center" textRotation="90" wrapText="1"/>
      <protection/>
    </xf>
    <xf numFmtId="0" fontId="2" fillId="0" borderId="20" xfId="56" applyFont="1" applyBorder="1" applyAlignment="1">
      <alignment horizontal="center" vertical="center"/>
      <protection/>
    </xf>
    <xf numFmtId="0" fontId="2" fillId="0" borderId="20" xfId="56" applyFont="1" applyBorder="1" applyAlignment="1">
      <alignment horizontal="left" vertical="center"/>
      <protection/>
    </xf>
    <xf numFmtId="0" fontId="3" fillId="0" borderId="20" xfId="56" applyFont="1" applyBorder="1" applyAlignment="1">
      <alignment vertical="center" textRotation="90" wrapText="1"/>
      <protection/>
    </xf>
    <xf numFmtId="0" fontId="2" fillId="0" borderId="20" xfId="56" applyFont="1" applyBorder="1" applyAlignment="1">
      <alignment vertical="center" textRotation="90" wrapText="1"/>
      <protection/>
    </xf>
    <xf numFmtId="0" fontId="2" fillId="0" borderId="20" xfId="56" applyFont="1" applyBorder="1" applyAlignment="1">
      <alignment horizontal="left" vertical="center" wrapText="1"/>
      <protection/>
    </xf>
    <xf numFmtId="0" fontId="3" fillId="0" borderId="20" xfId="56" applyFont="1" applyBorder="1" applyAlignment="1">
      <alignment horizontal="center" vertical="center" textRotation="90" wrapText="1"/>
      <protection/>
    </xf>
    <xf numFmtId="0" fontId="2" fillId="0" borderId="20" xfId="56" applyFont="1" applyBorder="1" applyAlignment="1">
      <alignment horizontal="center" vertical="center" textRotation="90" wrapText="1"/>
      <protection/>
    </xf>
    <xf numFmtId="0" fontId="7" fillId="0" borderId="20" xfId="56" applyFont="1" applyBorder="1" applyAlignment="1">
      <alignment horizontal="center" vertical="center" textRotation="90" wrapText="1"/>
      <protection/>
    </xf>
    <xf numFmtId="49" fontId="2" fillId="0" borderId="20" xfId="56" applyNumberFormat="1" applyFont="1" applyBorder="1" applyAlignment="1">
      <alignment horizontal="center" vertical="center" wrapText="1"/>
      <protection/>
    </xf>
    <xf numFmtId="0" fontId="2" fillId="0" borderId="20" xfId="56" applyFont="1" applyBorder="1" applyAlignment="1">
      <alignment vertical="center"/>
      <protection/>
    </xf>
    <xf numFmtId="3" fontId="6" fillId="34" borderId="36" xfId="56" applyNumberFormat="1" applyFont="1" applyFill="1" applyBorder="1" applyAlignment="1">
      <alignment horizontal="center" vertical="center" wrapText="1"/>
      <protection/>
    </xf>
    <xf numFmtId="0" fontId="2" fillId="0" borderId="15" xfId="56" applyFont="1" applyFill="1" applyBorder="1" applyAlignment="1">
      <alignment horizontal="center" vertical="center" wrapText="1"/>
      <protection/>
    </xf>
    <xf numFmtId="0" fontId="2" fillId="0" borderId="34" xfId="56" applyFont="1" applyFill="1" applyBorder="1" applyAlignment="1">
      <alignment horizontal="center" vertical="center" wrapText="1"/>
      <protection/>
    </xf>
    <xf numFmtId="3" fontId="0" fillId="34" borderId="23" xfId="56" applyNumberFormat="1" applyFont="1" applyFill="1" applyBorder="1" applyAlignment="1">
      <alignment horizontal="center" vertical="center" wrapText="1"/>
      <protection/>
    </xf>
    <xf numFmtId="3" fontId="0" fillId="34" borderId="40" xfId="56" applyNumberFormat="1" applyFont="1" applyFill="1" applyBorder="1" applyAlignment="1">
      <alignment horizontal="center" vertical="center" wrapText="1"/>
      <protection/>
    </xf>
    <xf numFmtId="3" fontId="0" fillId="34" borderId="26" xfId="56" applyNumberFormat="1" applyFont="1" applyFill="1" applyBorder="1" applyAlignment="1">
      <alignment horizontal="center" vertical="center" wrapText="1"/>
      <protection/>
    </xf>
    <xf numFmtId="3" fontId="0" fillId="34" borderId="27" xfId="56" applyNumberFormat="1" applyFont="1" applyFill="1" applyBorder="1" applyAlignment="1">
      <alignment horizontal="center" vertical="center" wrapText="1"/>
      <protection/>
    </xf>
    <xf numFmtId="3" fontId="0" fillId="35" borderId="36" xfId="56" applyNumberFormat="1" applyFont="1" applyFill="1" applyBorder="1" applyAlignment="1">
      <alignment horizontal="center" vertical="center" wrapText="1"/>
      <protection/>
    </xf>
    <xf numFmtId="3" fontId="0" fillId="34" borderId="46" xfId="56" applyNumberFormat="1" applyFont="1" applyFill="1" applyBorder="1" applyAlignment="1">
      <alignment horizontal="center" vertical="center" wrapText="1"/>
      <protection/>
    </xf>
    <xf numFmtId="3" fontId="0" fillId="34" borderId="17" xfId="56" applyNumberFormat="1" applyFont="1" applyFill="1" applyBorder="1" applyAlignment="1">
      <alignment horizontal="center" vertical="center" wrapText="1"/>
      <protection/>
    </xf>
    <xf numFmtId="3" fontId="0" fillId="0" borderId="0" xfId="56" applyNumberFormat="1" applyFont="1" applyBorder="1">
      <alignment/>
      <protection/>
    </xf>
    <xf numFmtId="3" fontId="0" fillId="34" borderId="63" xfId="56" applyNumberFormat="1" applyFont="1" applyFill="1" applyBorder="1" applyAlignment="1">
      <alignment horizontal="center" vertical="center" wrapText="1"/>
      <protection/>
    </xf>
    <xf numFmtId="3" fontId="0" fillId="34" borderId="36" xfId="56" applyNumberFormat="1" applyFont="1" applyFill="1" applyBorder="1" applyAlignment="1">
      <alignment horizontal="center" vertical="center" wrapText="1"/>
      <protection/>
    </xf>
    <xf numFmtId="3" fontId="0" fillId="34" borderId="37" xfId="56" applyNumberFormat="1" applyFont="1" applyFill="1" applyBorder="1" applyAlignment="1">
      <alignment horizontal="center" vertical="center" wrapText="1"/>
      <protection/>
    </xf>
    <xf numFmtId="3" fontId="0" fillId="34" borderId="20" xfId="56" applyNumberFormat="1" applyFont="1" applyFill="1" applyBorder="1" applyAlignment="1">
      <alignment horizontal="center" vertical="center" wrapText="1"/>
      <protection/>
    </xf>
    <xf numFmtId="3" fontId="0" fillId="35" borderId="23" xfId="56" applyNumberFormat="1" applyFont="1" applyFill="1" applyBorder="1" applyAlignment="1">
      <alignment horizontal="center" vertical="center" wrapText="1"/>
      <protection/>
    </xf>
    <xf numFmtId="3" fontId="0" fillId="35" borderId="31" xfId="56" applyNumberFormat="1" applyFont="1" applyFill="1" applyBorder="1" applyAlignment="1">
      <alignment horizontal="center" vertical="center" wrapText="1"/>
      <protection/>
    </xf>
    <xf numFmtId="3" fontId="0" fillId="35" borderId="43" xfId="56" applyNumberFormat="1" applyFont="1" applyFill="1" applyBorder="1" applyAlignment="1">
      <alignment horizontal="center" vertical="center" wrapText="1"/>
      <protection/>
    </xf>
    <xf numFmtId="3" fontId="0" fillId="35" borderId="24" xfId="56" applyNumberFormat="1" applyFont="1" applyFill="1" applyBorder="1" applyAlignment="1">
      <alignment horizontal="center" vertical="center" wrapText="1"/>
      <protection/>
    </xf>
    <xf numFmtId="3" fontId="0" fillId="34" borderId="19" xfId="56" applyNumberFormat="1" applyFont="1" applyFill="1" applyBorder="1" applyAlignment="1">
      <alignment horizontal="center" vertical="center" wrapText="1"/>
      <protection/>
    </xf>
    <xf numFmtId="3" fontId="0" fillId="34" borderId="0" xfId="56" applyNumberFormat="1" applyFill="1" applyBorder="1" applyAlignment="1">
      <alignment vertical="center"/>
      <protection/>
    </xf>
    <xf numFmtId="3" fontId="0" fillId="34" borderId="17" xfId="56" applyNumberFormat="1" applyFill="1" applyBorder="1" applyAlignment="1">
      <alignment vertical="center"/>
      <protection/>
    </xf>
    <xf numFmtId="3" fontId="0" fillId="33" borderId="10" xfId="56" applyNumberFormat="1" applyFill="1" applyBorder="1" applyAlignment="1">
      <alignment/>
      <protection/>
    </xf>
    <xf numFmtId="3" fontId="0" fillId="35" borderId="10" xfId="56" applyNumberFormat="1" applyFill="1" applyBorder="1" applyAlignment="1">
      <alignment/>
      <protection/>
    </xf>
    <xf numFmtId="3" fontId="0" fillId="0" borderId="25" xfId="56" applyNumberFormat="1" applyBorder="1" applyAlignment="1">
      <alignment/>
      <protection/>
    </xf>
    <xf numFmtId="0" fontId="0" fillId="0" borderId="0" xfId="0" applyFont="1" applyFill="1" applyBorder="1" applyAlignment="1">
      <alignment horizontal="right" vertical="top"/>
    </xf>
    <xf numFmtId="0" fontId="8" fillId="34" borderId="60" xfId="0" applyNumberFormat="1" applyFont="1" applyFill="1" applyBorder="1" applyAlignment="1">
      <alignment horizontal="center" vertical="center" wrapText="1"/>
    </xf>
    <xf numFmtId="0" fontId="6" fillId="34" borderId="60" xfId="0" applyNumberFormat="1" applyFont="1" applyFill="1" applyBorder="1" applyAlignment="1">
      <alignment horizontal="center" vertical="center" wrapText="1"/>
    </xf>
    <xf numFmtId="0" fontId="6" fillId="41" borderId="16" xfId="0" applyNumberFormat="1" applyFont="1" applyFill="1" applyBorder="1" applyAlignment="1">
      <alignment horizontal="center" vertical="center" wrapText="1"/>
    </xf>
    <xf numFmtId="3" fontId="0" fillId="34" borderId="58" xfId="0" applyNumberFormat="1" applyFont="1" applyFill="1" applyBorder="1" applyAlignment="1">
      <alignment horizontal="center" vertical="center" wrapText="1"/>
    </xf>
    <xf numFmtId="3" fontId="0" fillId="34" borderId="64" xfId="0" applyNumberFormat="1" applyFont="1" applyFill="1" applyBorder="1" applyAlignment="1">
      <alignment horizontal="center" vertical="center" wrapText="1"/>
    </xf>
    <xf numFmtId="3" fontId="0" fillId="34" borderId="65" xfId="0" applyNumberFormat="1" applyFont="1" applyFill="1" applyBorder="1" applyAlignment="1">
      <alignment horizontal="center" vertical="center" wrapText="1"/>
    </xf>
    <xf numFmtId="3" fontId="0" fillId="41" borderId="66" xfId="0" applyNumberFormat="1" applyFont="1" applyFill="1" applyBorder="1" applyAlignment="1">
      <alignment horizontal="center" vertical="center" wrapText="1"/>
    </xf>
    <xf numFmtId="3" fontId="0" fillId="41" borderId="12" xfId="0" applyNumberFormat="1" applyFont="1" applyFill="1" applyBorder="1" applyAlignment="1">
      <alignment horizontal="center" vertical="center" wrapText="1"/>
    </xf>
    <xf numFmtId="190" fontId="0" fillId="33" borderId="10" xfId="0" applyNumberFormat="1" applyFill="1" applyBorder="1" applyAlignment="1">
      <alignment vertical="center"/>
    </xf>
    <xf numFmtId="190" fontId="0" fillId="35" borderId="10" xfId="0" applyNumberFormat="1" applyFill="1" applyBorder="1" applyAlignment="1">
      <alignment vertical="center"/>
    </xf>
    <xf numFmtId="3" fontId="0" fillId="0" borderId="25" xfId="0" applyNumberFormat="1" applyFont="1" applyBorder="1" applyAlignment="1">
      <alignment vertical="center"/>
    </xf>
    <xf numFmtId="3" fontId="0" fillId="43" borderId="29" xfId="0" applyNumberFormat="1" applyFont="1" applyFill="1" applyBorder="1" applyAlignment="1">
      <alignment horizontal="center" vertical="center" wrapText="1"/>
    </xf>
    <xf numFmtId="3" fontId="0" fillId="43" borderId="43" xfId="0" applyNumberFormat="1" applyFont="1" applyFill="1" applyBorder="1" applyAlignment="1">
      <alignment horizontal="center" vertical="center" wrapText="1"/>
    </xf>
    <xf numFmtId="3" fontId="0" fillId="43" borderId="20" xfId="0" applyNumberFormat="1" applyFont="1" applyFill="1" applyBorder="1" applyAlignment="1">
      <alignment horizontal="center" vertical="center" wrapText="1"/>
    </xf>
    <xf numFmtId="0" fontId="2" fillId="0" borderId="22" xfId="0" applyFont="1" applyFill="1" applyBorder="1" applyAlignment="1" quotePrefix="1">
      <alignment horizontal="center" vertical="center" wrapText="1"/>
    </xf>
    <xf numFmtId="0" fontId="2" fillId="0" borderId="41" xfId="0" applyFont="1" applyFill="1" applyBorder="1" applyAlignment="1" quotePrefix="1">
      <alignment horizontal="center" vertical="center" wrapText="1"/>
    </xf>
    <xf numFmtId="3" fontId="0" fillId="43" borderId="42" xfId="0" applyNumberFormat="1" applyFont="1" applyFill="1" applyBorder="1" applyAlignment="1">
      <alignment horizontal="center" vertical="center" wrapText="1"/>
    </xf>
    <xf numFmtId="3" fontId="0" fillId="43" borderId="32" xfId="0" applyNumberFormat="1" applyFont="1" applyFill="1" applyBorder="1" applyAlignment="1">
      <alignment horizontal="center" vertical="center" wrapText="1"/>
    </xf>
    <xf numFmtId="3" fontId="0" fillId="43" borderId="0" xfId="0" applyNumberFormat="1" applyFont="1" applyFill="1" applyBorder="1" applyAlignment="1">
      <alignment horizontal="center" vertical="center" wrapText="1"/>
    </xf>
    <xf numFmtId="3" fontId="0" fillId="43" borderId="12" xfId="0" applyNumberFormat="1" applyFont="1" applyFill="1" applyBorder="1" applyAlignment="1">
      <alignment horizontal="center" vertical="center" wrapText="1"/>
    </xf>
    <xf numFmtId="3" fontId="0" fillId="43" borderId="38" xfId="0" applyNumberFormat="1" applyFont="1" applyFill="1" applyBorder="1" applyAlignment="1">
      <alignment horizontal="center" vertical="center" wrapText="1"/>
    </xf>
    <xf numFmtId="0" fontId="0" fillId="0" borderId="0" xfId="0" applyFont="1" applyFill="1" applyBorder="1" applyAlignment="1">
      <alignment horizontal="right" vertical="top"/>
    </xf>
    <xf numFmtId="0" fontId="0" fillId="0" borderId="0" xfId="0" applyFont="1" applyFill="1" applyBorder="1" applyAlignment="1" quotePrefix="1">
      <alignment horizontal="right" vertical="top"/>
    </xf>
    <xf numFmtId="3" fontId="0" fillId="44" borderId="0" xfId="0" applyNumberFormat="1" applyFill="1" applyBorder="1" applyAlignment="1">
      <alignment/>
    </xf>
    <xf numFmtId="3" fontId="0" fillId="45" borderId="17" xfId="0" applyNumberFormat="1" applyFill="1" applyBorder="1" applyAlignment="1">
      <alignment/>
    </xf>
    <xf numFmtId="3" fontId="6" fillId="42" borderId="31" xfId="0" applyNumberFormat="1" applyFont="1" applyFill="1" applyBorder="1" applyAlignment="1">
      <alignment horizontal="center" vertical="center" wrapText="1"/>
    </xf>
    <xf numFmtId="190" fontId="0" fillId="34" borderId="11" xfId="0" applyNumberFormat="1" applyFill="1" applyBorder="1" applyAlignment="1">
      <alignment horizontal="center" vertical="center"/>
    </xf>
    <xf numFmtId="0" fontId="6" fillId="35" borderId="29" xfId="0" applyNumberFormat="1" applyFont="1" applyFill="1" applyBorder="1" applyAlignment="1">
      <alignment horizontal="center" vertical="center" wrapText="1"/>
    </xf>
    <xf numFmtId="0" fontId="2" fillId="0" borderId="19" xfId="56" applyFont="1" applyFill="1" applyBorder="1" applyAlignment="1">
      <alignment horizontal="center" vertical="center" wrapText="1"/>
      <protection/>
    </xf>
    <xf numFmtId="0" fontId="2" fillId="0" borderId="11" xfId="56" applyFont="1" applyBorder="1" applyAlignment="1">
      <alignment horizontal="center" vertical="center"/>
      <protection/>
    </xf>
    <xf numFmtId="0" fontId="2" fillId="0" borderId="0" xfId="56" applyFont="1" applyBorder="1" applyAlignment="1">
      <alignment horizontal="center" vertical="center"/>
      <protection/>
    </xf>
    <xf numFmtId="0" fontId="2" fillId="0" borderId="14" xfId="56" applyFont="1" applyFill="1" applyBorder="1" applyAlignment="1">
      <alignment horizontal="center" wrapText="1"/>
      <protection/>
    </xf>
    <xf numFmtId="3" fontId="0" fillId="34" borderId="22" xfId="56" applyNumberFormat="1" applyFont="1" applyFill="1" applyBorder="1" applyAlignment="1">
      <alignment horizontal="center" vertical="center" wrapText="1"/>
      <protection/>
    </xf>
    <xf numFmtId="3" fontId="0" fillId="35" borderId="52" xfId="56" applyNumberFormat="1" applyFont="1" applyFill="1" applyBorder="1" applyAlignment="1">
      <alignment horizontal="center" vertical="center" wrapText="1"/>
      <protection/>
    </xf>
    <xf numFmtId="3" fontId="0" fillId="33" borderId="52" xfId="56" applyNumberFormat="1" applyFont="1" applyFill="1" applyBorder="1" applyAlignment="1">
      <alignment horizontal="center" vertical="center" wrapText="1"/>
      <protection/>
    </xf>
    <xf numFmtId="0" fontId="48" fillId="0" borderId="0" xfId="0" applyFont="1" applyFill="1" applyBorder="1" applyAlignment="1">
      <alignment vertical="top" wrapText="1"/>
    </xf>
    <xf numFmtId="0" fontId="2" fillId="40" borderId="10" xfId="0" applyFont="1" applyFill="1" applyBorder="1" applyAlignment="1">
      <alignment horizontal="left" vertical="center" wrapText="1"/>
    </xf>
    <xf numFmtId="0" fontId="2" fillId="40" borderId="16" xfId="0" applyFont="1" applyFill="1" applyBorder="1" applyAlignment="1">
      <alignment horizontal="left" vertical="center" wrapText="1"/>
    </xf>
    <xf numFmtId="0" fontId="6" fillId="41" borderId="38" xfId="0" applyNumberFormat="1" applyFont="1" applyFill="1" applyBorder="1" applyAlignment="1">
      <alignment horizontal="center" vertical="center" wrapText="1"/>
    </xf>
    <xf numFmtId="3" fontId="0" fillId="41" borderId="38" xfId="0" applyNumberFormat="1" applyFont="1" applyFill="1" applyBorder="1" applyAlignment="1">
      <alignment horizontal="center" vertical="center" wrapText="1"/>
    </xf>
    <xf numFmtId="0" fontId="6" fillId="41" borderId="66" xfId="0" applyNumberFormat="1" applyFont="1" applyFill="1" applyBorder="1" applyAlignment="1">
      <alignment vertical="center" wrapText="1"/>
    </xf>
    <xf numFmtId="0" fontId="6" fillId="41" borderId="67"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26" xfId="0" applyNumberFormat="1" applyFont="1" applyFill="1" applyBorder="1" applyAlignment="1">
      <alignment vertical="center"/>
    </xf>
    <xf numFmtId="0" fontId="3" fillId="0" borderId="26" xfId="0" applyFont="1" applyFill="1" applyBorder="1" applyAlignment="1">
      <alignment horizontal="center" vertical="center" textRotation="90" wrapText="1"/>
    </xf>
    <xf numFmtId="0" fontId="2" fillId="0" borderId="26" xfId="0" applyFont="1" applyFill="1" applyBorder="1" applyAlignment="1">
      <alignment horizontal="center" vertical="center" textRotation="90" wrapText="1"/>
    </xf>
    <xf numFmtId="49" fontId="2" fillId="0" borderId="26"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6" xfId="0" applyFont="1" applyFill="1" applyBorder="1" applyAlignment="1">
      <alignment horizontal="left" vertical="center"/>
    </xf>
    <xf numFmtId="0" fontId="2" fillId="0" borderId="17" xfId="0" applyFont="1" applyFill="1" applyBorder="1" applyAlignment="1">
      <alignment vertical="center"/>
    </xf>
    <xf numFmtId="0" fontId="3" fillId="0" borderId="10" xfId="0" applyFont="1" applyFill="1" applyBorder="1" applyAlignment="1">
      <alignment vertical="center" textRotation="90" wrapText="1"/>
    </xf>
    <xf numFmtId="0" fontId="2" fillId="0" borderId="10" xfId="0" applyFont="1" applyFill="1" applyBorder="1" applyAlignment="1">
      <alignment vertical="center" textRotation="90" wrapText="1"/>
    </xf>
    <xf numFmtId="0" fontId="2" fillId="0" borderId="17" xfId="0" applyFont="1" applyFill="1" applyBorder="1" applyAlignment="1">
      <alignment horizontal="left" vertical="center"/>
    </xf>
    <xf numFmtId="49" fontId="2" fillId="0" borderId="10" xfId="0" applyNumberFormat="1" applyFont="1" applyFill="1" applyBorder="1" applyAlignment="1">
      <alignment vertical="center" wrapText="1"/>
    </xf>
    <xf numFmtId="0" fontId="2" fillId="0" borderId="10" xfId="0" applyFont="1" applyFill="1" applyBorder="1" applyAlignment="1">
      <alignment vertical="center"/>
    </xf>
    <xf numFmtId="49" fontId="2" fillId="0" borderId="20" xfId="0" applyNumberFormat="1" applyFont="1" applyFill="1" applyBorder="1" applyAlignment="1">
      <alignment horizontal="center" vertical="center" wrapText="1"/>
    </xf>
    <xf numFmtId="49" fontId="2" fillId="46" borderId="17" xfId="0" applyNumberFormat="1" applyFont="1" applyFill="1" applyBorder="1" applyAlignment="1">
      <alignment horizontal="center" vertical="center" wrapText="1"/>
    </xf>
    <xf numFmtId="0" fontId="2" fillId="46" borderId="10" xfId="0" applyFont="1" applyFill="1" applyBorder="1" applyAlignment="1">
      <alignment vertical="center" wrapText="1"/>
    </xf>
    <xf numFmtId="0" fontId="3" fillId="46" borderId="17" xfId="0" applyFont="1" applyFill="1" applyBorder="1" applyAlignment="1">
      <alignment vertical="center" textRotation="90" wrapText="1"/>
    </xf>
    <xf numFmtId="0" fontId="2" fillId="46" borderId="17" xfId="0" applyFont="1" applyFill="1" applyBorder="1" applyAlignment="1">
      <alignment vertical="center" textRotation="90" wrapText="1"/>
    </xf>
    <xf numFmtId="0" fontId="2" fillId="46" borderId="17" xfId="0" applyFont="1" applyFill="1" applyBorder="1" applyAlignment="1">
      <alignment vertical="center"/>
    </xf>
    <xf numFmtId="0" fontId="3" fillId="46" borderId="17" xfId="0" applyFont="1" applyFill="1" applyBorder="1" applyAlignment="1">
      <alignment horizontal="center" vertical="center" textRotation="90" wrapText="1"/>
    </xf>
    <xf numFmtId="0" fontId="2" fillId="46" borderId="17" xfId="0" applyFont="1" applyFill="1" applyBorder="1" applyAlignment="1">
      <alignment horizontal="center" vertical="center" textRotation="90" wrapText="1"/>
    </xf>
    <xf numFmtId="0" fontId="2" fillId="46" borderId="17" xfId="0" applyFont="1" applyFill="1" applyBorder="1" applyAlignment="1">
      <alignment vertical="center" wrapText="1"/>
    </xf>
    <xf numFmtId="49" fontId="2" fillId="46" borderId="11" xfId="0" applyNumberFormat="1" applyFont="1" applyFill="1" applyBorder="1" applyAlignment="1">
      <alignment horizontal="center" vertical="center" wrapText="1"/>
    </xf>
    <xf numFmtId="0" fontId="2" fillId="46" borderId="10" xfId="0" applyFont="1" applyFill="1" applyBorder="1" applyAlignment="1">
      <alignment vertical="center"/>
    </xf>
    <xf numFmtId="0" fontId="2" fillId="46" borderId="10" xfId="0" applyFont="1" applyFill="1" applyBorder="1" applyAlignment="1">
      <alignment vertical="center" textRotation="90" wrapText="1"/>
    </xf>
    <xf numFmtId="49" fontId="2" fillId="46" borderId="10" xfId="0" applyNumberFormat="1" applyFont="1" applyFill="1" applyBorder="1" applyAlignment="1">
      <alignment horizontal="center" vertical="center" wrapText="1"/>
    </xf>
    <xf numFmtId="49" fontId="2" fillId="46" borderId="10" xfId="0" applyNumberFormat="1" applyFont="1" applyFill="1" applyBorder="1" applyAlignment="1">
      <alignment vertical="center"/>
    </xf>
    <xf numFmtId="3" fontId="0" fillId="41" borderId="67" xfId="0" applyNumberFormat="1" applyFont="1" applyFill="1" applyBorder="1" applyAlignment="1">
      <alignment horizontal="center" vertical="center" wrapText="1"/>
    </xf>
    <xf numFmtId="3" fontId="0" fillId="41" borderId="68" xfId="0" applyNumberFormat="1" applyFont="1" applyFill="1" applyBorder="1" applyAlignment="1">
      <alignment horizontal="center" vertical="center" wrapText="1"/>
    </xf>
    <xf numFmtId="190" fontId="0" fillId="34" borderId="10" xfId="42" applyNumberFormat="1" applyFill="1" applyBorder="1" applyAlignment="1">
      <alignment horizontal="center" vertical="center"/>
    </xf>
    <xf numFmtId="3" fontId="0" fillId="41" borderId="27" xfId="0" applyNumberFormat="1" applyFont="1" applyFill="1" applyBorder="1" applyAlignment="1">
      <alignment horizontal="center" vertical="center" wrapText="1"/>
    </xf>
    <xf numFmtId="3" fontId="0" fillId="41" borderId="30" xfId="0" applyNumberFormat="1"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41" borderId="3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42" borderId="12" xfId="0"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3" fontId="0" fillId="42" borderId="42" xfId="0" applyNumberFormat="1" applyFont="1" applyFill="1" applyBorder="1" applyAlignment="1">
      <alignment horizontal="center" vertical="center" wrapText="1"/>
    </xf>
    <xf numFmtId="3" fontId="0" fillId="42" borderId="32" xfId="0" applyNumberFormat="1" applyFont="1" applyFill="1" applyBorder="1" applyAlignment="1">
      <alignment horizontal="center" vertical="center" wrapText="1"/>
    </xf>
    <xf numFmtId="3" fontId="0" fillId="42" borderId="37" xfId="0" applyNumberFormat="1" applyFont="1" applyFill="1" applyBorder="1" applyAlignment="1">
      <alignment horizontal="center" vertical="center" wrapText="1"/>
    </xf>
    <xf numFmtId="3" fontId="0" fillId="42" borderId="20" xfId="0" applyNumberFormat="1" applyFont="1" applyFill="1" applyBorder="1" applyAlignment="1">
      <alignment horizontal="center" vertical="center" wrapText="1"/>
    </xf>
    <xf numFmtId="3" fontId="0" fillId="41" borderId="11" xfId="0" applyNumberFormat="1" applyFont="1" applyFill="1" applyBorder="1" applyAlignment="1">
      <alignment horizontal="center" vertical="center" wrapText="1"/>
    </xf>
    <xf numFmtId="0" fontId="2" fillId="40" borderId="58" xfId="0" applyFont="1" applyFill="1" applyBorder="1" applyAlignment="1">
      <alignment horizontal="left" vertical="center"/>
    </xf>
    <xf numFmtId="0" fontId="2" fillId="40" borderId="55" xfId="0" applyFont="1" applyFill="1" applyBorder="1" applyAlignment="1">
      <alignment horizontal="center" vertical="center" textRotation="90" wrapText="1"/>
    </xf>
    <xf numFmtId="190" fontId="0" fillId="41" borderId="0" xfId="42" applyNumberFormat="1" applyFont="1" applyFill="1" applyBorder="1" applyAlignment="1">
      <alignment horizontal="center"/>
    </xf>
    <xf numFmtId="0" fontId="49" fillId="0" borderId="0" xfId="0" applyFont="1" applyAlignment="1">
      <alignment/>
    </xf>
    <xf numFmtId="0" fontId="2" fillId="40" borderId="14" xfId="0" applyFont="1" applyFill="1" applyBorder="1" applyAlignment="1" quotePrefix="1">
      <alignment horizontal="center" vertical="center" wrapText="1"/>
    </xf>
    <xf numFmtId="0" fontId="2" fillId="40" borderId="35" xfId="0" applyFont="1" applyFill="1" applyBorder="1" applyAlignment="1">
      <alignment horizontal="center" vertical="center" wrapText="1"/>
    </xf>
    <xf numFmtId="3" fontId="0" fillId="40" borderId="21" xfId="0" applyNumberFormat="1" applyFont="1" applyFill="1" applyBorder="1" applyAlignment="1">
      <alignment horizontal="center" vertical="center" wrapText="1"/>
    </xf>
    <xf numFmtId="3" fontId="0" fillId="34" borderId="10" xfId="0" applyNumberFormat="1" applyFont="1" applyFill="1" applyBorder="1" applyAlignment="1">
      <alignment vertical="center"/>
    </xf>
    <xf numFmtId="0" fontId="2" fillId="40" borderId="10" xfId="0" applyFont="1" applyFill="1" applyBorder="1" applyAlignment="1">
      <alignment horizontal="center" vertical="center"/>
    </xf>
    <xf numFmtId="0" fontId="2" fillId="40" borderId="10" xfId="0" applyFont="1" applyFill="1" applyBorder="1" applyAlignment="1">
      <alignment vertical="center"/>
    </xf>
    <xf numFmtId="0" fontId="0" fillId="0" borderId="0" xfId="56" applyAlignment="1">
      <alignment horizontal="center"/>
      <protection/>
    </xf>
    <xf numFmtId="0" fontId="4" fillId="0" borderId="0" xfId="56" applyFont="1" applyFill="1" applyBorder="1" applyAlignment="1">
      <alignment horizontal="center" vertical="top"/>
      <protection/>
    </xf>
    <xf numFmtId="3" fontId="0" fillId="33" borderId="10" xfId="56" applyNumberFormat="1" applyFill="1" applyBorder="1" applyAlignment="1">
      <alignment horizontal="center"/>
      <protection/>
    </xf>
    <xf numFmtId="0" fontId="3" fillId="0" borderId="0" xfId="56" applyFont="1">
      <alignment/>
      <protection/>
    </xf>
    <xf numFmtId="3" fontId="0" fillId="0" borderId="0" xfId="56" applyNumberFormat="1">
      <alignment/>
      <protection/>
    </xf>
    <xf numFmtId="0" fontId="0" fillId="0" borderId="0" xfId="56" applyFont="1" applyFill="1" applyBorder="1" applyAlignment="1">
      <alignment horizontal="center" vertical="top"/>
      <protection/>
    </xf>
    <xf numFmtId="3" fontId="0" fillId="34" borderId="11" xfId="56" applyNumberFormat="1" applyFill="1" applyBorder="1" applyAlignment="1">
      <alignment horizontal="center" vertical="center"/>
      <protection/>
    </xf>
    <xf numFmtId="3" fontId="0" fillId="34" borderId="0" xfId="56" applyNumberFormat="1" applyFill="1" applyBorder="1" applyAlignment="1">
      <alignment horizontal="center" vertical="center"/>
      <protection/>
    </xf>
    <xf numFmtId="3" fontId="0" fillId="35" borderId="10" xfId="56" applyNumberFormat="1" applyFill="1" applyBorder="1" applyAlignment="1">
      <alignment horizontal="center" vertical="center"/>
      <protection/>
    </xf>
    <xf numFmtId="0" fontId="0" fillId="0" borderId="0" xfId="56" applyBorder="1" applyAlignment="1">
      <alignment vertical="center"/>
      <protection/>
    </xf>
    <xf numFmtId="0" fontId="2" fillId="0" borderId="15" xfId="56" applyFont="1" applyFill="1" applyBorder="1" applyAlignment="1">
      <alignment horizontal="center" wrapText="1"/>
      <protection/>
    </xf>
    <xf numFmtId="0" fontId="2" fillId="0" borderId="13" xfId="56" applyFont="1" applyFill="1" applyBorder="1" applyAlignment="1">
      <alignment horizontal="center" wrapText="1"/>
      <protection/>
    </xf>
    <xf numFmtId="0" fontId="2" fillId="0" borderId="17" xfId="56" applyFont="1" applyBorder="1" applyAlignment="1">
      <alignment horizontal="left" vertical="center"/>
      <protection/>
    </xf>
    <xf numFmtId="0" fontId="3" fillId="0" borderId="26" xfId="56" applyFont="1" applyBorder="1" applyAlignment="1">
      <alignment vertical="center" textRotation="90" wrapText="1"/>
      <protection/>
    </xf>
    <xf numFmtId="0" fontId="2" fillId="0" borderId="26" xfId="56" applyFont="1" applyBorder="1" applyAlignment="1">
      <alignment vertical="center" textRotation="90" wrapText="1"/>
      <protection/>
    </xf>
    <xf numFmtId="0" fontId="2" fillId="0" borderId="26" xfId="56" applyFont="1" applyBorder="1" applyAlignment="1">
      <alignment horizontal="center" vertical="center"/>
      <protection/>
    </xf>
    <xf numFmtId="0" fontId="2" fillId="0" borderId="26" xfId="56" applyFont="1" applyBorder="1" applyAlignment="1">
      <alignment vertical="center" wrapText="1"/>
      <protection/>
    </xf>
    <xf numFmtId="3" fontId="6" fillId="37" borderId="36" xfId="56" applyNumberFormat="1" applyFont="1" applyFill="1" applyBorder="1" applyAlignment="1">
      <alignment horizontal="center" vertical="center" wrapText="1"/>
      <protection/>
    </xf>
    <xf numFmtId="0" fontId="2" fillId="0" borderId="16" xfId="56" applyFont="1" applyBorder="1" applyAlignment="1">
      <alignment horizontal="center" vertical="center" wrapText="1"/>
      <protection/>
    </xf>
    <xf numFmtId="3" fontId="6" fillId="34" borderId="63" xfId="56" applyNumberFormat="1" applyFont="1" applyFill="1" applyBorder="1" applyAlignment="1">
      <alignment horizontal="center" vertical="center" wrapText="1"/>
      <protection/>
    </xf>
    <xf numFmtId="0" fontId="2" fillId="0" borderId="16" xfId="56" applyFont="1" applyBorder="1" applyAlignment="1">
      <alignment vertical="center" wrapText="1"/>
      <protection/>
    </xf>
    <xf numFmtId="3" fontId="6" fillId="34" borderId="69" xfId="56" applyNumberFormat="1" applyFont="1" applyFill="1" applyBorder="1" applyAlignment="1">
      <alignment horizontal="center" vertical="center" wrapText="1"/>
      <protection/>
    </xf>
    <xf numFmtId="3" fontId="6" fillId="34" borderId="70" xfId="56" applyNumberFormat="1" applyFont="1" applyFill="1" applyBorder="1" applyAlignment="1">
      <alignment horizontal="center" vertical="center" wrapText="1"/>
      <protection/>
    </xf>
    <xf numFmtId="3" fontId="6" fillId="34" borderId="34" xfId="56" applyNumberFormat="1" applyFont="1" applyFill="1" applyBorder="1" applyAlignment="1">
      <alignment horizontal="center" vertical="center" wrapText="1"/>
      <protection/>
    </xf>
    <xf numFmtId="0" fontId="2" fillId="0" borderId="10" xfId="56" applyFont="1" applyBorder="1" applyAlignment="1">
      <alignment vertical="center" wrapText="1"/>
      <protection/>
    </xf>
    <xf numFmtId="0" fontId="3" fillId="0" borderId="10" xfId="56" applyFont="1" applyBorder="1" applyAlignment="1">
      <alignment vertical="center" textRotation="90" wrapText="1"/>
      <protection/>
    </xf>
    <xf numFmtId="0" fontId="2" fillId="0" borderId="10" xfId="56" applyFont="1" applyBorder="1" applyAlignment="1">
      <alignment vertical="center" textRotation="90" wrapText="1"/>
      <protection/>
    </xf>
    <xf numFmtId="0" fontId="3" fillId="0" borderId="33" xfId="56" applyFont="1" applyBorder="1" applyAlignment="1">
      <alignment vertical="center" textRotation="90" wrapText="1"/>
      <protection/>
    </xf>
    <xf numFmtId="0" fontId="3" fillId="0" borderId="28" xfId="56" applyFont="1" applyBorder="1" applyAlignment="1">
      <alignment vertical="center" textRotation="90" wrapText="1"/>
      <protection/>
    </xf>
    <xf numFmtId="0" fontId="2" fillId="0" borderId="28" xfId="56" applyFont="1" applyBorder="1" applyAlignment="1">
      <alignment vertical="center" textRotation="90" wrapText="1"/>
      <protection/>
    </xf>
    <xf numFmtId="0" fontId="2" fillId="0" borderId="28" xfId="56" applyFont="1" applyBorder="1" applyAlignment="1">
      <alignment horizontal="center" vertical="center"/>
      <protection/>
    </xf>
    <xf numFmtId="0" fontId="2" fillId="0" borderId="21" xfId="56" applyFont="1" applyBorder="1" applyAlignment="1">
      <alignment vertical="center"/>
      <protection/>
    </xf>
    <xf numFmtId="0" fontId="2" fillId="0" borderId="28" xfId="56" applyFont="1" applyBorder="1" applyAlignment="1">
      <alignment vertical="center"/>
      <protection/>
    </xf>
    <xf numFmtId="3" fontId="0" fillId="37" borderId="36" xfId="56" applyNumberFormat="1" applyFont="1" applyFill="1" applyBorder="1" applyAlignment="1">
      <alignment horizontal="center" vertical="center" wrapText="1"/>
      <protection/>
    </xf>
    <xf numFmtId="3" fontId="0" fillId="34" borderId="69" xfId="56" applyNumberFormat="1" applyFont="1" applyFill="1" applyBorder="1" applyAlignment="1">
      <alignment horizontal="center" vertical="center" wrapText="1"/>
      <protection/>
    </xf>
    <xf numFmtId="3" fontId="0" fillId="34" borderId="12" xfId="56" applyNumberFormat="1" applyFont="1" applyFill="1" applyBorder="1" applyAlignment="1">
      <alignment horizontal="center" vertical="center" wrapText="1"/>
      <protection/>
    </xf>
    <xf numFmtId="3" fontId="0" fillId="34" borderId="70" xfId="56" applyNumberFormat="1" applyFont="1" applyFill="1" applyBorder="1" applyAlignment="1">
      <alignment horizontal="center" vertical="center" wrapText="1"/>
      <protection/>
    </xf>
    <xf numFmtId="3" fontId="0" fillId="34" borderId="34" xfId="56" applyNumberFormat="1" applyFont="1" applyFill="1" applyBorder="1" applyAlignment="1">
      <alignment horizontal="center" vertical="center" wrapText="1"/>
      <protection/>
    </xf>
    <xf numFmtId="3" fontId="0" fillId="34" borderId="38" xfId="56" applyNumberFormat="1" applyFont="1" applyFill="1" applyBorder="1" applyAlignment="1">
      <alignment horizontal="center" vertical="center" wrapText="1"/>
      <protection/>
    </xf>
    <xf numFmtId="3" fontId="0" fillId="33" borderId="43" xfId="56" applyNumberFormat="1" applyFont="1" applyFill="1" applyBorder="1" applyAlignment="1">
      <alignment horizontal="center" vertical="center" wrapText="1"/>
      <protection/>
    </xf>
    <xf numFmtId="0" fontId="0" fillId="0" borderId="0" xfId="56" applyFont="1" applyFill="1" applyBorder="1" applyAlignment="1">
      <alignment horizontal="right" vertical="top"/>
      <protection/>
    </xf>
    <xf numFmtId="3" fontId="0" fillId="0" borderId="25" xfId="56" applyNumberFormat="1" applyFont="1" applyBorder="1" applyAlignment="1">
      <alignment horizontal="center"/>
      <protection/>
    </xf>
    <xf numFmtId="3" fontId="0" fillId="34" borderId="32" xfId="56" applyNumberFormat="1" applyFont="1" applyFill="1" applyBorder="1" applyAlignment="1">
      <alignment horizontal="center" vertical="center" wrapText="1"/>
      <protection/>
    </xf>
    <xf numFmtId="0" fontId="2" fillId="0" borderId="37" xfId="56" applyFont="1" applyFill="1" applyBorder="1" applyAlignment="1">
      <alignment horizontal="center" vertical="center" wrapText="1"/>
      <protection/>
    </xf>
    <xf numFmtId="3" fontId="0" fillId="34" borderId="42" xfId="56" applyNumberFormat="1" applyFont="1" applyFill="1" applyBorder="1" applyAlignment="1">
      <alignment horizontal="center" vertical="center" wrapText="1"/>
      <protection/>
    </xf>
    <xf numFmtId="3" fontId="0" fillId="34" borderId="0" xfId="56" applyNumberFormat="1" applyFont="1" applyFill="1" applyBorder="1" applyAlignment="1">
      <alignment horizontal="center" vertical="center" wrapText="1"/>
      <protection/>
    </xf>
    <xf numFmtId="0" fontId="2" fillId="0" borderId="13" xfId="56" applyFont="1" applyFill="1" applyBorder="1" applyAlignment="1">
      <alignment horizontal="center" vertical="center" wrapText="1"/>
      <protection/>
    </xf>
    <xf numFmtId="3" fontId="0" fillId="34" borderId="14" xfId="56" applyNumberFormat="1" applyFont="1" applyFill="1" applyBorder="1" applyAlignment="1">
      <alignment horizontal="center" vertical="center" wrapText="1"/>
      <protection/>
    </xf>
    <xf numFmtId="3" fontId="0" fillId="34" borderId="64" xfId="56" applyNumberFormat="1" applyFont="1" applyFill="1" applyBorder="1" applyAlignment="1">
      <alignment horizontal="center" vertical="center" wrapText="1"/>
      <protection/>
    </xf>
    <xf numFmtId="3" fontId="0" fillId="34" borderId="71" xfId="56" applyNumberFormat="1" applyFont="1" applyFill="1" applyBorder="1" applyAlignment="1">
      <alignment horizontal="center" vertical="center" wrapText="1"/>
      <protection/>
    </xf>
    <xf numFmtId="0" fontId="2" fillId="0" borderId="19" xfId="56" applyFont="1" applyFill="1" applyBorder="1" applyAlignment="1">
      <alignment horizontal="center" wrapText="1"/>
      <protection/>
    </xf>
    <xf numFmtId="0" fontId="2" fillId="0" borderId="72" xfId="56" applyFont="1" applyFill="1" applyBorder="1" applyAlignment="1">
      <alignment horizontal="center" vertical="center" wrapText="1"/>
      <protection/>
    </xf>
    <xf numFmtId="0" fontId="2" fillId="0" borderId="26" xfId="56" applyFont="1" applyBorder="1" applyAlignment="1">
      <alignment horizontal="center" vertical="center" wrapText="1"/>
      <protection/>
    </xf>
    <xf numFmtId="0" fontId="2" fillId="0" borderId="26" xfId="56" applyFont="1" applyBorder="1" applyAlignment="1">
      <alignment horizontal="left" vertical="center"/>
      <protection/>
    </xf>
    <xf numFmtId="0" fontId="2" fillId="0" borderId="27" xfId="56" applyFont="1" applyBorder="1" applyAlignment="1">
      <alignment vertical="center" wrapText="1"/>
      <protection/>
    </xf>
    <xf numFmtId="0" fontId="9" fillId="0" borderId="0" xfId="56" applyFont="1">
      <alignment/>
      <protection/>
    </xf>
    <xf numFmtId="0" fontId="9" fillId="0" borderId="0" xfId="56" applyFont="1" applyFill="1">
      <alignment/>
      <protection/>
    </xf>
    <xf numFmtId="190" fontId="0" fillId="33" borderId="10" xfId="56" applyNumberFormat="1" applyFill="1" applyBorder="1" applyAlignment="1">
      <alignment horizontal="center" vertical="center"/>
      <protection/>
    </xf>
    <xf numFmtId="0" fontId="0" fillId="0" borderId="0" xfId="56" applyFont="1" applyFill="1">
      <alignment/>
      <protection/>
    </xf>
    <xf numFmtId="0" fontId="5" fillId="0" borderId="0" xfId="56" applyFont="1" applyFill="1">
      <alignment/>
      <protection/>
    </xf>
    <xf numFmtId="190" fontId="0" fillId="34" borderId="0" xfId="44" applyNumberFormat="1" applyFont="1" applyFill="1" applyBorder="1" applyAlignment="1">
      <alignment horizontal="center"/>
    </xf>
    <xf numFmtId="182" fontId="3" fillId="0" borderId="0" xfId="60" applyNumberFormat="1" applyFont="1" applyAlignment="1">
      <alignment/>
    </xf>
    <xf numFmtId="0" fontId="11" fillId="0" borderId="0" xfId="56" applyFont="1" applyFill="1">
      <alignment/>
      <protection/>
    </xf>
    <xf numFmtId="0" fontId="11" fillId="0" borderId="0" xfId="56" applyFont="1">
      <alignment/>
      <protection/>
    </xf>
    <xf numFmtId="190" fontId="0" fillId="34" borderId="17" xfId="44" applyNumberFormat="1" applyFont="1" applyFill="1" applyBorder="1" applyAlignment="1">
      <alignment horizontal="center"/>
    </xf>
    <xf numFmtId="190" fontId="0" fillId="34" borderId="11" xfId="44" applyNumberFormat="1" applyFont="1" applyFill="1" applyBorder="1" applyAlignment="1">
      <alignment horizontal="center"/>
    </xf>
    <xf numFmtId="0" fontId="0" fillId="0" borderId="0" xfId="56" applyFill="1">
      <alignment/>
      <protection/>
    </xf>
    <xf numFmtId="0" fontId="0" fillId="0" borderId="0" xfId="56" applyFont="1" applyFill="1" applyAlignment="1">
      <alignment horizontal="center"/>
      <protection/>
    </xf>
    <xf numFmtId="190" fontId="0" fillId="34" borderId="10" xfId="44" applyNumberFormat="1" applyFont="1" applyFill="1" applyBorder="1" applyAlignment="1">
      <alignment horizontal="center"/>
    </xf>
    <xf numFmtId="190" fontId="0" fillId="34" borderId="10" xfId="56" applyNumberFormat="1" applyFill="1" applyBorder="1" applyAlignment="1">
      <alignment vertical="center"/>
      <protection/>
    </xf>
    <xf numFmtId="190" fontId="0" fillId="37" borderId="10" xfId="44" applyNumberFormat="1" applyFont="1" applyFill="1" applyBorder="1" applyAlignment="1">
      <alignment horizontal="center"/>
    </xf>
    <xf numFmtId="190" fontId="0" fillId="37" borderId="10" xfId="56" applyNumberFormat="1" applyFill="1" applyBorder="1" applyAlignment="1">
      <alignment vertical="center"/>
      <protection/>
    </xf>
    <xf numFmtId="190" fontId="0" fillId="37" borderId="0" xfId="44" applyNumberFormat="1" applyFont="1" applyFill="1" applyBorder="1" applyAlignment="1">
      <alignment horizontal="center"/>
    </xf>
    <xf numFmtId="190" fontId="0" fillId="37" borderId="17" xfId="44" applyNumberFormat="1" applyFont="1" applyFill="1" applyBorder="1" applyAlignment="1">
      <alignment horizontal="center"/>
    </xf>
    <xf numFmtId="190" fontId="0" fillId="35" borderId="10" xfId="44" applyNumberFormat="1" applyFill="1" applyBorder="1" applyAlignment="1">
      <alignment horizontal="center" vertical="center"/>
    </xf>
    <xf numFmtId="190" fontId="0" fillId="35" borderId="10" xfId="56" applyNumberFormat="1" applyFill="1" applyBorder="1" applyAlignment="1">
      <alignment horizontal="center" vertical="center"/>
      <protection/>
    </xf>
    <xf numFmtId="190" fontId="0" fillId="0" borderId="0" xfId="44" applyNumberFormat="1" applyAlignment="1">
      <alignment horizontal="center" vertical="center"/>
    </xf>
    <xf numFmtId="190" fontId="0" fillId="0" borderId="25" xfId="56" applyNumberFormat="1" applyBorder="1">
      <alignment/>
      <protection/>
    </xf>
    <xf numFmtId="3" fontId="0" fillId="34" borderId="16" xfId="56" applyNumberFormat="1" applyFont="1" applyFill="1" applyBorder="1" applyAlignment="1">
      <alignment horizontal="center" vertical="center" wrapText="1"/>
      <protection/>
    </xf>
    <xf numFmtId="0" fontId="2" fillId="0" borderId="10" xfId="56" applyFont="1" applyBorder="1" applyAlignment="1" quotePrefix="1">
      <alignment horizontal="center" vertical="center"/>
      <protection/>
    </xf>
    <xf numFmtId="0" fontId="3" fillId="0" borderId="39" xfId="56" applyFont="1" applyBorder="1" applyAlignment="1">
      <alignment vertical="center" textRotation="90" wrapText="1"/>
      <protection/>
    </xf>
    <xf numFmtId="0" fontId="2" fillId="0" borderId="10" xfId="56" applyFont="1" applyBorder="1" applyAlignment="1">
      <alignment vertical="center" textRotation="90"/>
      <protection/>
    </xf>
    <xf numFmtId="3" fontId="0" fillId="34" borderId="16" xfId="56" applyNumberFormat="1" applyFont="1" applyFill="1" applyBorder="1" applyAlignment="1">
      <alignment horizontal="center" vertical="center"/>
      <protection/>
    </xf>
    <xf numFmtId="0" fontId="2" fillId="0" borderId="10" xfId="56" applyFont="1" applyBorder="1" applyAlignment="1">
      <alignment horizontal="center" vertical="center" wrapText="1"/>
      <protection/>
    </xf>
    <xf numFmtId="0" fontId="2" fillId="0" borderId="39" xfId="56" applyFont="1" applyBorder="1" applyAlignment="1">
      <alignment vertical="center" textRotation="90" wrapText="1"/>
      <protection/>
    </xf>
    <xf numFmtId="0" fontId="2" fillId="0" borderId="33" xfId="56" applyFont="1" applyBorder="1" applyAlignment="1">
      <alignment vertical="center" textRotation="90" wrapText="1"/>
      <protection/>
    </xf>
    <xf numFmtId="0" fontId="2" fillId="0" borderId="0" xfId="56" applyFont="1" applyBorder="1" applyAlignment="1">
      <alignment horizontal="left" vertical="center" wrapText="1"/>
      <protection/>
    </xf>
    <xf numFmtId="0" fontId="2" fillId="0" borderId="0" xfId="56" applyFont="1" applyBorder="1" applyAlignment="1">
      <alignment vertical="center"/>
      <protection/>
    </xf>
    <xf numFmtId="3" fontId="0" fillId="34" borderId="21" xfId="56" applyNumberFormat="1" applyFont="1" applyFill="1" applyBorder="1" applyAlignment="1">
      <alignment horizontal="center" vertical="center"/>
      <protection/>
    </xf>
    <xf numFmtId="3" fontId="0" fillId="37" borderId="27" xfId="56" applyNumberFormat="1" applyFont="1" applyFill="1" applyBorder="1" applyAlignment="1">
      <alignment horizontal="center" vertical="center"/>
      <protection/>
    </xf>
    <xf numFmtId="3" fontId="0" fillId="37" borderId="16" xfId="56" applyNumberFormat="1" applyFont="1" applyFill="1" applyBorder="1" applyAlignment="1">
      <alignment horizontal="center" vertical="center"/>
      <protection/>
    </xf>
    <xf numFmtId="3" fontId="0" fillId="37" borderId="21" xfId="56" applyNumberFormat="1" applyFont="1" applyFill="1" applyBorder="1" applyAlignment="1">
      <alignment horizontal="center" vertical="center"/>
      <protection/>
    </xf>
    <xf numFmtId="0" fontId="2" fillId="0" borderId="15" xfId="56" applyFont="1" applyFill="1" applyBorder="1" applyAlignment="1" quotePrefix="1">
      <alignment horizontal="center" vertical="center" wrapText="1"/>
      <protection/>
    </xf>
    <xf numFmtId="0" fontId="6" fillId="37" borderId="73" xfId="56" applyFont="1" applyFill="1" applyBorder="1" applyAlignment="1">
      <alignment horizontal="center" vertical="center" wrapText="1"/>
      <protection/>
    </xf>
    <xf numFmtId="3" fontId="0" fillId="34" borderId="29" xfId="56" applyNumberFormat="1" applyFont="1" applyFill="1" applyBorder="1" applyAlignment="1">
      <alignment horizontal="center" vertical="center" wrapText="1"/>
      <protection/>
    </xf>
    <xf numFmtId="3" fontId="0" fillId="34" borderId="43" xfId="56" applyNumberFormat="1" applyFont="1" applyFill="1" applyBorder="1" applyAlignment="1">
      <alignment horizontal="center" vertical="center" wrapText="1"/>
      <protection/>
    </xf>
    <xf numFmtId="3" fontId="0" fillId="34" borderId="30" xfId="56" applyNumberFormat="1" applyFont="1" applyFill="1" applyBorder="1" applyAlignment="1">
      <alignment horizontal="center" vertical="center" wrapText="1"/>
      <protection/>
    </xf>
    <xf numFmtId="0" fontId="0" fillId="37" borderId="40" xfId="56" applyFont="1" applyFill="1" applyBorder="1" applyAlignment="1">
      <alignment horizontal="center" vertical="center" wrapText="1"/>
      <protection/>
    </xf>
    <xf numFmtId="3" fontId="0" fillId="37" borderId="26" xfId="56" applyNumberFormat="1" applyFont="1" applyFill="1" applyBorder="1" applyAlignment="1">
      <alignment horizontal="center" vertical="center" wrapText="1"/>
      <protection/>
    </xf>
    <xf numFmtId="3" fontId="0" fillId="37" borderId="27" xfId="56" applyNumberFormat="1" applyFont="1" applyFill="1" applyBorder="1" applyAlignment="1">
      <alignment horizontal="center" vertical="center" wrapText="1"/>
      <protection/>
    </xf>
    <xf numFmtId="0" fontId="0" fillId="37" borderId="44" xfId="56" applyFont="1" applyFill="1" applyBorder="1" applyAlignment="1">
      <alignment horizontal="center" vertical="center" wrapText="1"/>
      <protection/>
    </xf>
    <xf numFmtId="3" fontId="0" fillId="37" borderId="10" xfId="56" applyNumberFormat="1" applyFont="1" applyFill="1" applyBorder="1" applyAlignment="1">
      <alignment horizontal="center" vertical="center" wrapText="1"/>
      <protection/>
    </xf>
    <xf numFmtId="3" fontId="0" fillId="37" borderId="16" xfId="56" applyNumberFormat="1" applyFont="1" applyFill="1" applyBorder="1" applyAlignment="1">
      <alignment horizontal="center" vertical="center" wrapText="1"/>
      <protection/>
    </xf>
    <xf numFmtId="3" fontId="0" fillId="35" borderId="29" xfId="56" applyNumberFormat="1" applyFont="1" applyFill="1" applyBorder="1" applyAlignment="1">
      <alignment horizontal="center" vertical="center" wrapText="1"/>
      <protection/>
    </xf>
    <xf numFmtId="3" fontId="0" fillId="35" borderId="30" xfId="56" applyNumberFormat="1" applyFont="1" applyFill="1" applyBorder="1" applyAlignment="1">
      <alignment horizontal="center" vertical="center" wrapText="1"/>
      <protection/>
    </xf>
    <xf numFmtId="0" fontId="0" fillId="37" borderId="47" xfId="56" applyFont="1" applyFill="1" applyBorder="1" applyAlignment="1">
      <alignment horizontal="center" vertical="center" wrapText="1"/>
      <protection/>
    </xf>
    <xf numFmtId="0" fontId="0" fillId="37" borderId="64" xfId="56" applyFont="1" applyFill="1" applyBorder="1" applyAlignment="1">
      <alignment horizontal="center" vertical="center" wrapText="1"/>
      <protection/>
    </xf>
    <xf numFmtId="0" fontId="0" fillId="37" borderId="48" xfId="56" applyFont="1" applyFill="1" applyBorder="1" applyAlignment="1">
      <alignment horizontal="center" vertical="center" wrapText="1"/>
      <protection/>
    </xf>
    <xf numFmtId="3" fontId="0" fillId="37" borderId="74" xfId="56" applyNumberFormat="1" applyFont="1" applyFill="1" applyBorder="1" applyAlignment="1">
      <alignment horizontal="center" vertical="center" wrapText="1"/>
      <protection/>
    </xf>
    <xf numFmtId="3" fontId="0" fillId="37" borderId="66" xfId="56" applyNumberFormat="1" applyFont="1" applyFill="1" applyBorder="1" applyAlignment="1">
      <alignment horizontal="center" vertical="center" wrapText="1"/>
      <protection/>
    </xf>
    <xf numFmtId="3" fontId="0" fillId="37" borderId="35" xfId="56" applyNumberFormat="1" applyFont="1" applyFill="1" applyBorder="1" applyAlignment="1">
      <alignment horizontal="center" vertical="center" wrapText="1"/>
      <protection/>
    </xf>
    <xf numFmtId="3" fontId="0" fillId="37" borderId="38" xfId="56" applyNumberFormat="1" applyFont="1" applyFill="1" applyBorder="1" applyAlignment="1">
      <alignment horizontal="center" vertical="center" wrapText="1"/>
      <protection/>
    </xf>
    <xf numFmtId="3" fontId="0" fillId="34" borderId="10" xfId="56" applyNumberFormat="1" applyFill="1" applyBorder="1" applyAlignment="1">
      <alignment/>
      <protection/>
    </xf>
    <xf numFmtId="3" fontId="0" fillId="34" borderId="10" xfId="56" applyNumberFormat="1" applyFill="1" applyBorder="1" applyAlignment="1">
      <alignment vertical="center"/>
      <protection/>
    </xf>
    <xf numFmtId="3" fontId="0" fillId="37" borderId="11" xfId="56" applyNumberFormat="1" applyFill="1" applyBorder="1" applyAlignment="1">
      <alignment/>
      <protection/>
    </xf>
    <xf numFmtId="3" fontId="0" fillId="37" borderId="0" xfId="56" applyNumberFormat="1" applyFill="1" applyBorder="1" applyAlignment="1">
      <alignment/>
      <protection/>
    </xf>
    <xf numFmtId="3" fontId="0" fillId="37" borderId="17" xfId="56" applyNumberFormat="1" applyFill="1" applyBorder="1" applyAlignment="1">
      <alignment/>
      <protection/>
    </xf>
    <xf numFmtId="3" fontId="0" fillId="35" borderId="10" xfId="56" applyNumberFormat="1" applyFill="1" applyBorder="1" applyAlignment="1">
      <alignment vertical="center"/>
      <protection/>
    </xf>
    <xf numFmtId="0" fontId="0" fillId="0" borderId="0" xfId="56" applyAlignment="1">
      <alignment vertical="center"/>
      <protection/>
    </xf>
    <xf numFmtId="3" fontId="0" fillId="0" borderId="25" xfId="56" applyNumberFormat="1" applyFont="1" applyBorder="1" applyAlignment="1">
      <alignment/>
      <protection/>
    </xf>
    <xf numFmtId="0" fontId="2" fillId="0" borderId="0" xfId="0" applyFont="1" applyFill="1" applyBorder="1" applyAlignment="1">
      <alignment horizontal="center" wrapText="1"/>
    </xf>
    <xf numFmtId="0" fontId="6" fillId="41" borderId="66" xfId="0" applyNumberFormat="1" applyFont="1" applyFill="1" applyBorder="1" applyAlignment="1">
      <alignment horizontal="center" vertical="center" wrapText="1"/>
    </xf>
    <xf numFmtId="3" fontId="0" fillId="34" borderId="11" xfId="56" applyNumberFormat="1" applyFill="1" applyBorder="1" applyAlignment="1">
      <alignment vertical="center"/>
      <protection/>
    </xf>
    <xf numFmtId="3" fontId="0" fillId="34" borderId="61" xfId="56" applyNumberFormat="1" applyFont="1" applyFill="1" applyBorder="1" applyAlignment="1">
      <alignment horizontal="center" vertical="center" wrapText="1"/>
      <protection/>
    </xf>
    <xf numFmtId="0" fontId="2" fillId="0" borderId="0" xfId="56" applyFont="1" applyFill="1" applyBorder="1" applyAlignment="1">
      <alignment horizontal="center" wrapText="1"/>
      <protection/>
    </xf>
    <xf numFmtId="0" fontId="6" fillId="41" borderId="16" xfId="0" applyNumberFormat="1" applyFont="1" applyFill="1" applyBorder="1" applyAlignment="1">
      <alignment horizontal="center" vertical="center" wrapText="1"/>
    </xf>
    <xf numFmtId="3" fontId="0" fillId="37" borderId="11" xfId="56" applyNumberFormat="1" applyFill="1" applyBorder="1" applyAlignment="1">
      <alignment vertical="center"/>
      <protection/>
    </xf>
    <xf numFmtId="3" fontId="0" fillId="44" borderId="10" xfId="56" applyNumberFormat="1" applyFill="1" applyBorder="1" applyAlignment="1">
      <alignment vertical="center"/>
      <protection/>
    </xf>
    <xf numFmtId="3" fontId="0" fillId="0" borderId="25" xfId="56" applyNumberFormat="1" applyBorder="1">
      <alignment/>
      <protection/>
    </xf>
    <xf numFmtId="0" fontId="2" fillId="0" borderId="41" xfId="56" applyFont="1" applyFill="1" applyBorder="1" applyAlignment="1">
      <alignment horizontal="center" vertical="center" wrapText="1"/>
      <protection/>
    </xf>
    <xf numFmtId="0" fontId="2" fillId="0" borderId="75" xfId="56" applyFont="1" applyFill="1" applyBorder="1" applyAlignment="1">
      <alignment horizontal="center" vertical="center" wrapText="1"/>
      <protection/>
    </xf>
    <xf numFmtId="0" fontId="2" fillId="0" borderId="76" xfId="56" applyFont="1" applyFill="1" applyBorder="1" applyAlignment="1" quotePrefix="1">
      <alignment horizontal="center" vertical="center" wrapText="1"/>
      <protection/>
    </xf>
    <xf numFmtId="0" fontId="2" fillId="0" borderId="13" xfId="56" applyFont="1" applyFill="1" applyBorder="1" applyAlignment="1" quotePrefix="1">
      <alignment horizontal="center" vertical="center" wrapText="1"/>
      <protection/>
    </xf>
    <xf numFmtId="3" fontId="0" fillId="34" borderId="77" xfId="56" applyNumberFormat="1" applyFont="1" applyFill="1" applyBorder="1" applyAlignment="1">
      <alignment horizontal="center" vertical="center" wrapText="1"/>
      <protection/>
    </xf>
    <xf numFmtId="3" fontId="0" fillId="33" borderId="31" xfId="56" applyNumberFormat="1" applyFont="1" applyFill="1" applyBorder="1" applyAlignment="1">
      <alignment horizontal="center" vertical="center" wrapText="1"/>
      <protection/>
    </xf>
    <xf numFmtId="3" fontId="0" fillId="33" borderId="32" xfId="56" applyNumberFormat="1" applyFont="1" applyFill="1" applyBorder="1" applyAlignment="1">
      <alignment horizontal="center" vertical="center" wrapText="1"/>
      <protection/>
    </xf>
    <xf numFmtId="0" fontId="0" fillId="44" borderId="77" xfId="56" applyFont="1" applyFill="1" applyBorder="1" applyAlignment="1">
      <alignment horizontal="center" vertical="center" wrapText="1"/>
      <protection/>
    </xf>
    <xf numFmtId="0" fontId="0" fillId="44" borderId="43" xfId="56" applyFont="1" applyFill="1" applyBorder="1" applyAlignment="1">
      <alignment horizontal="center" vertical="center" wrapText="1"/>
      <protection/>
    </xf>
    <xf numFmtId="3" fontId="0" fillId="44" borderId="30" xfId="56" applyNumberFormat="1" applyFont="1" applyFill="1" applyBorder="1" applyAlignment="1">
      <alignment horizontal="center" vertical="center" wrapText="1"/>
      <protection/>
    </xf>
    <xf numFmtId="3" fontId="0" fillId="33" borderId="22" xfId="56" applyNumberFormat="1" applyFont="1" applyFill="1" applyBorder="1" applyAlignment="1">
      <alignment horizontal="center" vertical="center" wrapText="1"/>
      <protection/>
    </xf>
    <xf numFmtId="3" fontId="0" fillId="33" borderId="12" xfId="56" applyNumberFormat="1" applyFont="1" applyFill="1" applyBorder="1" applyAlignment="1">
      <alignment horizontal="center" vertical="center" wrapText="1"/>
      <protection/>
    </xf>
    <xf numFmtId="0" fontId="0" fillId="34" borderId="77" xfId="56" applyFont="1" applyFill="1" applyBorder="1" applyAlignment="1">
      <alignment horizontal="center" vertical="center" wrapText="1"/>
      <protection/>
    </xf>
    <xf numFmtId="0" fontId="0" fillId="34" borderId="43" xfId="56" applyFont="1" applyFill="1" applyBorder="1" applyAlignment="1">
      <alignment horizontal="center" vertical="center" wrapText="1"/>
      <protection/>
    </xf>
    <xf numFmtId="3" fontId="0" fillId="34" borderId="78" xfId="56" applyNumberFormat="1" applyFont="1" applyFill="1" applyBorder="1" applyAlignment="1">
      <alignment horizontal="center" vertical="center" wrapText="1"/>
      <protection/>
    </xf>
    <xf numFmtId="3" fontId="0" fillId="34" borderId="79" xfId="56" applyNumberFormat="1" applyFont="1" applyFill="1" applyBorder="1" applyAlignment="1">
      <alignment horizontal="center" vertical="center" wrapText="1"/>
      <protection/>
    </xf>
    <xf numFmtId="3" fontId="0" fillId="34" borderId="10" xfId="56" applyNumberFormat="1" applyFont="1" applyFill="1" applyBorder="1" applyAlignment="1">
      <alignment horizontal="center" vertical="center" wrapText="1"/>
      <protection/>
    </xf>
    <xf numFmtId="3" fontId="0" fillId="34" borderId="80" xfId="56" applyNumberFormat="1" applyFont="1" applyFill="1" applyBorder="1" applyAlignment="1">
      <alignment horizontal="center" vertical="center" wrapText="1"/>
      <protection/>
    </xf>
    <xf numFmtId="3" fontId="0" fillId="34" borderId="28" xfId="56" applyNumberFormat="1" applyFont="1" applyFill="1" applyBorder="1" applyAlignment="1">
      <alignment horizontal="center" vertical="center" wrapText="1"/>
      <protection/>
    </xf>
    <xf numFmtId="3" fontId="0" fillId="34" borderId="21" xfId="56" applyNumberFormat="1" applyFont="1" applyFill="1" applyBorder="1" applyAlignment="1">
      <alignment horizontal="center" vertical="center" wrapText="1"/>
      <protection/>
    </xf>
    <xf numFmtId="0" fontId="0" fillId="44" borderId="78" xfId="56" applyFont="1" applyFill="1" applyBorder="1" applyAlignment="1">
      <alignment horizontal="center" vertical="center" wrapText="1"/>
      <protection/>
    </xf>
    <xf numFmtId="0" fontId="0" fillId="44" borderId="26" xfId="56" applyFont="1" applyFill="1" applyBorder="1" applyAlignment="1">
      <alignment horizontal="center" vertical="center" wrapText="1"/>
      <protection/>
    </xf>
    <xf numFmtId="3" fontId="0" fillId="44" borderId="27" xfId="56" applyNumberFormat="1" applyFont="1" applyFill="1" applyBorder="1" applyAlignment="1">
      <alignment horizontal="center" vertical="center" wrapText="1"/>
      <protection/>
    </xf>
    <xf numFmtId="0" fontId="0" fillId="44" borderId="80" xfId="56" applyFont="1" applyFill="1" applyBorder="1" applyAlignment="1">
      <alignment horizontal="center" vertical="center" wrapText="1"/>
      <protection/>
    </xf>
    <xf numFmtId="0" fontId="0" fillId="44" borderId="28" xfId="56" applyFont="1" applyFill="1" applyBorder="1" applyAlignment="1">
      <alignment horizontal="center" vertical="center" wrapText="1"/>
      <protection/>
    </xf>
    <xf numFmtId="3" fontId="0" fillId="44" borderId="21" xfId="56" applyNumberFormat="1" applyFont="1" applyFill="1" applyBorder="1" applyAlignment="1">
      <alignment horizontal="center" vertical="center" wrapText="1"/>
      <protection/>
    </xf>
    <xf numFmtId="1" fontId="6" fillId="34" borderId="81" xfId="56" applyNumberFormat="1" applyFont="1" applyFill="1" applyBorder="1" applyAlignment="1">
      <alignment horizontal="center" vertical="center" wrapText="1"/>
      <protection/>
    </xf>
    <xf numFmtId="3" fontId="0" fillId="35" borderId="82" xfId="56" applyNumberFormat="1" applyFont="1" applyFill="1" applyBorder="1" applyAlignment="1">
      <alignment horizontal="center" vertical="center" wrapText="1"/>
      <protection/>
    </xf>
    <xf numFmtId="3" fontId="0" fillId="35" borderId="38" xfId="56" applyNumberFormat="1" applyFont="1" applyFill="1" applyBorder="1" applyAlignment="1">
      <alignment horizontal="center" vertical="center" wrapText="1"/>
      <protection/>
    </xf>
    <xf numFmtId="3" fontId="0" fillId="34" borderId="81" xfId="56" applyNumberFormat="1" applyFont="1" applyFill="1" applyBorder="1" applyAlignment="1">
      <alignment horizontal="center" vertical="center" wrapText="1"/>
      <protection/>
    </xf>
    <xf numFmtId="3" fontId="0" fillId="33" borderId="37" xfId="56" applyNumberFormat="1" applyFont="1" applyFill="1" applyBorder="1" applyAlignment="1">
      <alignment horizontal="center" vertical="center" wrapText="1"/>
      <protection/>
    </xf>
    <xf numFmtId="3" fontId="0" fillId="33" borderId="38" xfId="56" applyNumberFormat="1" applyFont="1" applyFill="1" applyBorder="1" applyAlignment="1">
      <alignment horizontal="center" vertical="center" wrapText="1"/>
      <protection/>
    </xf>
    <xf numFmtId="3" fontId="0" fillId="47" borderId="10" xfId="0" applyNumberFormat="1" applyFill="1" applyBorder="1" applyAlignment="1">
      <alignment/>
    </xf>
    <xf numFmtId="3" fontId="0" fillId="41" borderId="10" xfId="0" applyNumberFormat="1" applyFill="1" applyBorder="1" applyAlignment="1">
      <alignment/>
    </xf>
    <xf numFmtId="3" fontId="0" fillId="42" borderId="10" xfId="0" applyNumberFormat="1" applyFill="1" applyBorder="1" applyAlignment="1">
      <alignment/>
    </xf>
    <xf numFmtId="3" fontId="0" fillId="0" borderId="25" xfId="0" applyNumberFormat="1" applyBorder="1" applyAlignment="1">
      <alignment/>
    </xf>
    <xf numFmtId="3" fontId="0" fillId="0" borderId="0" xfId="0" applyNumberFormat="1" applyBorder="1" applyAlignment="1">
      <alignment/>
    </xf>
    <xf numFmtId="0" fontId="2" fillId="0" borderId="76" xfId="56" applyFont="1" applyFill="1" applyBorder="1" applyAlignment="1">
      <alignment horizontal="center" wrapText="1"/>
      <protection/>
    </xf>
    <xf numFmtId="3" fontId="0" fillId="34" borderId="79" xfId="56" applyNumberFormat="1" applyFont="1" applyFill="1" applyBorder="1" applyAlignment="1">
      <alignment horizontal="center" vertical="center"/>
      <protection/>
    </xf>
    <xf numFmtId="3" fontId="0" fillId="34" borderId="80" xfId="56" applyNumberFormat="1" applyFont="1" applyFill="1" applyBorder="1" applyAlignment="1">
      <alignment horizontal="center" vertical="center"/>
      <protection/>
    </xf>
    <xf numFmtId="3" fontId="0" fillId="37" borderId="78" xfId="56" applyNumberFormat="1" applyFont="1" applyFill="1" applyBorder="1" applyAlignment="1">
      <alignment horizontal="center" vertical="center"/>
      <protection/>
    </xf>
    <xf numFmtId="3" fontId="0" fillId="37" borderId="79" xfId="56" applyNumberFormat="1" applyFont="1" applyFill="1" applyBorder="1" applyAlignment="1">
      <alignment horizontal="center" vertical="center"/>
      <protection/>
    </xf>
    <xf numFmtId="3" fontId="0" fillId="37" borderId="80" xfId="56" applyNumberFormat="1" applyFont="1" applyFill="1" applyBorder="1" applyAlignment="1">
      <alignment horizontal="center" vertical="center"/>
      <protection/>
    </xf>
    <xf numFmtId="3" fontId="0" fillId="47" borderId="23" xfId="0" applyNumberFormat="1" applyFont="1" applyFill="1" applyBorder="1" applyAlignment="1">
      <alignment horizontal="center" vertical="center" wrapText="1"/>
    </xf>
    <xf numFmtId="3" fontId="0" fillId="47" borderId="24" xfId="0" applyNumberFormat="1" applyFont="1" applyFill="1" applyBorder="1" applyAlignment="1">
      <alignment horizontal="center" vertical="center" wrapText="1"/>
    </xf>
    <xf numFmtId="3" fontId="0" fillId="18" borderId="52" xfId="0" applyNumberFormat="1" applyFont="1" applyFill="1" applyBorder="1" applyAlignment="1">
      <alignment horizontal="center" vertical="center" wrapText="1"/>
    </xf>
    <xf numFmtId="3" fontId="0" fillId="34" borderId="19" xfId="0" applyNumberFormat="1"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35" borderId="77" xfId="0" applyNumberFormat="1" applyFont="1" applyFill="1" applyBorder="1" applyAlignment="1">
      <alignment horizontal="center" vertical="center" wrapText="1"/>
    </xf>
    <xf numFmtId="3" fontId="0" fillId="34" borderId="78" xfId="0" applyNumberFormat="1" applyFont="1" applyFill="1" applyBorder="1" applyAlignment="1">
      <alignment horizontal="center" vertical="center" wrapText="1"/>
    </xf>
    <xf numFmtId="3" fontId="0" fillId="34" borderId="79" xfId="0" applyNumberFormat="1" applyFont="1" applyFill="1" applyBorder="1" applyAlignment="1">
      <alignment horizontal="center" vertical="center" wrapText="1"/>
    </xf>
    <xf numFmtId="3" fontId="0" fillId="34" borderId="80" xfId="0" applyNumberFormat="1" applyFont="1" applyFill="1" applyBorder="1" applyAlignment="1">
      <alignment horizontal="center" vertical="center" wrapText="1"/>
    </xf>
    <xf numFmtId="3" fontId="0" fillId="35" borderId="77" xfId="0" applyNumberFormat="1" applyFont="1" applyFill="1" applyBorder="1" applyAlignment="1">
      <alignment horizontal="center" vertical="center" wrapText="1"/>
    </xf>
    <xf numFmtId="3" fontId="0" fillId="34" borderId="75" xfId="0" applyNumberFormat="1" applyFont="1" applyFill="1" applyBorder="1" applyAlignment="1">
      <alignment horizontal="center" vertical="center" wrapText="1"/>
    </xf>
    <xf numFmtId="3" fontId="0" fillId="34" borderId="84" xfId="0" applyNumberFormat="1" applyFont="1" applyFill="1" applyBorder="1" applyAlignment="1">
      <alignment horizontal="center" vertical="center" wrapText="1"/>
    </xf>
    <xf numFmtId="3" fontId="0" fillId="34" borderId="82" xfId="0" applyNumberFormat="1" applyFont="1" applyFill="1" applyBorder="1" applyAlignment="1">
      <alignment horizontal="center" vertical="center" wrapText="1"/>
    </xf>
    <xf numFmtId="3" fontId="0" fillId="34" borderId="77" xfId="0" applyNumberFormat="1" applyFont="1" applyFill="1" applyBorder="1" applyAlignment="1">
      <alignment horizontal="center" vertical="center" wrapText="1"/>
    </xf>
    <xf numFmtId="3" fontId="0" fillId="43" borderId="23" xfId="56" applyNumberFormat="1" applyFont="1" applyFill="1" applyBorder="1" applyAlignment="1">
      <alignment horizontal="center" vertical="center" wrapText="1"/>
      <protection/>
    </xf>
    <xf numFmtId="3" fontId="0" fillId="43" borderId="24" xfId="56" applyNumberFormat="1" applyFont="1" applyFill="1" applyBorder="1" applyAlignment="1">
      <alignment horizontal="center" vertical="center" wrapText="1"/>
      <protection/>
    </xf>
    <xf numFmtId="3" fontId="0" fillId="41" borderId="68" xfId="56" applyNumberFormat="1" applyFont="1" applyFill="1" applyBorder="1" applyAlignment="1">
      <alignment horizontal="center" vertical="center" wrapText="1"/>
      <protection/>
    </xf>
    <xf numFmtId="0" fontId="2" fillId="0" borderId="85" xfId="0" applyFont="1" applyFill="1" applyBorder="1" applyAlignment="1">
      <alignment horizontal="center" vertical="center" wrapText="1"/>
    </xf>
    <xf numFmtId="3" fontId="0" fillId="42" borderId="77" xfId="0" applyNumberFormat="1" applyFont="1" applyFill="1" applyBorder="1" applyAlignment="1">
      <alignment horizontal="center" vertical="center" wrapText="1"/>
    </xf>
    <xf numFmtId="3" fontId="0" fillId="34" borderId="83" xfId="0" applyNumberFormat="1"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42" borderId="83" xfId="0" applyFont="1" applyFill="1" applyBorder="1" applyAlignment="1">
      <alignment horizontal="center" vertical="center" wrapText="1"/>
    </xf>
    <xf numFmtId="3" fontId="0" fillId="35" borderId="86" xfId="0" applyNumberFormat="1" applyFont="1" applyFill="1" applyBorder="1" applyAlignment="1">
      <alignment horizontal="center" vertical="center" wrapText="1"/>
    </xf>
    <xf numFmtId="3" fontId="0" fillId="43" borderId="23" xfId="0" applyNumberFormat="1" applyFont="1" applyFill="1" applyBorder="1" applyAlignment="1">
      <alignment horizontal="center" vertical="center" wrapText="1"/>
    </xf>
    <xf numFmtId="3" fontId="0" fillId="43" borderId="24" xfId="0" applyNumberFormat="1" applyFont="1" applyFill="1" applyBorder="1" applyAlignment="1">
      <alignment horizontal="center" vertical="center" wrapText="1"/>
    </xf>
    <xf numFmtId="0" fontId="2" fillId="0" borderId="76" xfId="0" applyFont="1" applyFill="1" applyBorder="1" applyAlignment="1" quotePrefix="1">
      <alignment horizontal="center" vertical="center" wrapText="1"/>
    </xf>
    <xf numFmtId="3" fontId="0" fillId="41" borderId="79" xfId="0" applyNumberFormat="1" applyFont="1" applyFill="1" applyBorder="1" applyAlignment="1">
      <alignment horizontal="center" vertical="center" wrapText="1"/>
    </xf>
    <xf numFmtId="1" fontId="0" fillId="34" borderId="83" xfId="0" applyNumberFormat="1" applyFont="1" applyFill="1" applyBorder="1" applyAlignment="1">
      <alignment horizontal="center" vertical="center" wrapText="1"/>
    </xf>
    <xf numFmtId="3" fontId="0" fillId="41" borderId="75" xfId="0" applyNumberFormat="1" applyFont="1" applyFill="1" applyBorder="1" applyAlignment="1">
      <alignment horizontal="center" vertical="center" wrapText="1"/>
    </xf>
    <xf numFmtId="3" fontId="0" fillId="41" borderId="84" xfId="0" applyNumberFormat="1" applyFont="1" applyFill="1" applyBorder="1" applyAlignment="1">
      <alignment horizontal="center" vertical="center" wrapText="1"/>
    </xf>
    <xf numFmtId="3" fontId="0" fillId="42" borderId="87" xfId="0" applyNumberFormat="1" applyFont="1" applyFill="1" applyBorder="1" applyAlignment="1">
      <alignment horizontal="center" vertical="center" wrapText="1"/>
    </xf>
    <xf numFmtId="3" fontId="0" fillId="42" borderId="82" xfId="0" applyNumberFormat="1" applyFont="1" applyFill="1" applyBorder="1" applyAlignment="1">
      <alignment horizontal="center" vertical="center" wrapText="1"/>
    </xf>
    <xf numFmtId="3" fontId="0" fillId="41" borderId="83" xfId="0" applyNumberFormat="1" applyFont="1" applyFill="1" applyBorder="1" applyAlignment="1">
      <alignment horizontal="center" vertical="center" wrapText="1"/>
    </xf>
    <xf numFmtId="3" fontId="0" fillId="34" borderId="87" xfId="0" applyNumberFormat="1"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43" borderId="31" xfId="56" applyFont="1" applyFill="1" applyBorder="1" applyAlignment="1">
      <alignment horizontal="center" vertical="center" wrapText="1"/>
      <protection/>
    </xf>
    <xf numFmtId="0" fontId="0" fillId="43" borderId="22" xfId="56" applyFont="1" applyFill="1" applyBorder="1" applyAlignment="1">
      <alignment horizontal="center" vertical="center" wrapText="1"/>
      <protection/>
    </xf>
    <xf numFmtId="0" fontId="0" fillId="43" borderId="46" xfId="56" applyFont="1" applyFill="1" applyBorder="1" applyAlignment="1">
      <alignment horizontal="center" vertical="center" wrapText="1"/>
      <protection/>
    </xf>
    <xf numFmtId="3" fontId="0" fillId="33" borderId="10" xfId="56" applyNumberFormat="1" applyFill="1" applyBorder="1" applyAlignment="1">
      <alignment vertical="center"/>
      <protection/>
    </xf>
    <xf numFmtId="3" fontId="0" fillId="37" borderId="10" xfId="56" applyNumberFormat="1" applyFont="1" applyFill="1" applyBorder="1" applyAlignment="1">
      <alignment vertical="center"/>
      <protection/>
    </xf>
    <xf numFmtId="3" fontId="0" fillId="35" borderId="17" xfId="56" applyNumberFormat="1" applyFont="1" applyFill="1" applyBorder="1" applyAlignment="1">
      <alignment vertical="center"/>
      <protection/>
    </xf>
    <xf numFmtId="0" fontId="0" fillId="0" borderId="0" xfId="56" applyFont="1" applyAlignment="1">
      <alignment vertical="center"/>
      <protection/>
    </xf>
    <xf numFmtId="3" fontId="0" fillId="0" borderId="25" xfId="56" applyNumberFormat="1" applyFont="1" applyBorder="1" applyAlignment="1">
      <alignment vertical="center"/>
      <protection/>
    </xf>
    <xf numFmtId="3" fontId="0" fillId="43" borderId="29" xfId="56" applyNumberFormat="1" applyFont="1" applyFill="1" applyBorder="1" applyAlignment="1">
      <alignment horizontal="center" vertical="center" wrapText="1"/>
      <protection/>
    </xf>
    <xf numFmtId="3" fontId="0" fillId="43" borderId="30" xfId="56" applyNumberFormat="1" applyFont="1" applyFill="1" applyBorder="1" applyAlignment="1">
      <alignment horizontal="center" vertical="center" wrapText="1"/>
      <protection/>
    </xf>
    <xf numFmtId="3" fontId="0" fillId="43" borderId="31" xfId="56" applyNumberFormat="1" applyFont="1" applyFill="1" applyBorder="1" applyAlignment="1">
      <alignment horizontal="center" vertical="center" wrapText="1"/>
      <protection/>
    </xf>
    <xf numFmtId="3" fontId="0" fillId="43" borderId="32" xfId="56" applyNumberFormat="1" applyFont="1" applyFill="1" applyBorder="1" applyAlignment="1">
      <alignment horizontal="center" vertical="center" wrapText="1"/>
      <protection/>
    </xf>
    <xf numFmtId="3" fontId="0" fillId="43" borderId="22" xfId="56" applyNumberFormat="1" applyFont="1" applyFill="1" applyBorder="1" applyAlignment="1">
      <alignment horizontal="center" vertical="center" wrapText="1"/>
      <protection/>
    </xf>
    <xf numFmtId="3" fontId="0" fillId="43" borderId="12" xfId="56" applyNumberFormat="1" applyFont="1" applyFill="1" applyBorder="1" applyAlignment="1">
      <alignment horizontal="center" vertical="center" wrapText="1"/>
      <protection/>
    </xf>
    <xf numFmtId="3" fontId="0" fillId="43" borderId="37" xfId="56" applyNumberFormat="1" applyFont="1" applyFill="1" applyBorder="1" applyAlignment="1">
      <alignment horizontal="center" vertical="center" wrapText="1"/>
      <protection/>
    </xf>
    <xf numFmtId="3" fontId="0" fillId="43" borderId="20" xfId="56" applyNumberFormat="1" applyFont="1" applyFill="1" applyBorder="1" applyAlignment="1">
      <alignment horizontal="center" vertical="center" wrapText="1"/>
      <protection/>
    </xf>
    <xf numFmtId="3" fontId="6" fillId="43" borderId="32" xfId="56" applyNumberFormat="1" applyFont="1" applyFill="1" applyBorder="1" applyAlignment="1">
      <alignment vertical="center" wrapText="1"/>
      <protection/>
    </xf>
    <xf numFmtId="3" fontId="6" fillId="43" borderId="32" xfId="56" applyNumberFormat="1" applyFont="1" applyFill="1" applyBorder="1" applyAlignment="1">
      <alignment horizontal="center" vertical="center" wrapText="1"/>
      <protection/>
    </xf>
    <xf numFmtId="3" fontId="0" fillId="43" borderId="42" xfId="56" applyNumberFormat="1" applyFont="1" applyFill="1" applyBorder="1" applyAlignment="1">
      <alignment horizontal="center" vertical="center" wrapText="1"/>
      <protection/>
    </xf>
    <xf numFmtId="3" fontId="0" fillId="43" borderId="0" xfId="56" applyNumberFormat="1" applyFont="1" applyFill="1" applyBorder="1" applyAlignment="1">
      <alignment horizontal="center" vertical="center" wrapText="1"/>
      <protection/>
    </xf>
    <xf numFmtId="3" fontId="0" fillId="43" borderId="43" xfId="56" applyNumberFormat="1" applyFont="1" applyFill="1" applyBorder="1" applyAlignment="1">
      <alignment horizontal="center" vertical="center" wrapText="1"/>
      <protection/>
    </xf>
    <xf numFmtId="3" fontId="6" fillId="43" borderId="12" xfId="0" applyNumberFormat="1" applyFont="1" applyFill="1" applyBorder="1" applyAlignment="1">
      <alignment vertical="center" wrapText="1"/>
    </xf>
    <xf numFmtId="3" fontId="6" fillId="48" borderId="36" xfId="0" applyNumberFormat="1" applyFont="1" applyFill="1" applyBorder="1" applyAlignment="1">
      <alignment horizontal="center" vertical="center" wrapText="1"/>
    </xf>
    <xf numFmtId="3" fontId="0" fillId="43" borderId="12" xfId="0" applyNumberFormat="1" applyFont="1" applyFill="1" applyBorder="1" applyAlignment="1">
      <alignment horizontal="center" vertical="center"/>
    </xf>
    <xf numFmtId="0" fontId="2" fillId="0" borderId="76" xfId="0" applyFont="1" applyFill="1" applyBorder="1" applyAlignment="1">
      <alignment horizontal="center" wrapText="1"/>
    </xf>
    <xf numFmtId="3" fontId="0" fillId="41" borderId="88" xfId="0" applyNumberFormat="1" applyFont="1" applyFill="1" applyBorder="1" applyAlignment="1">
      <alignment horizontal="center" vertical="center" wrapText="1"/>
    </xf>
    <xf numFmtId="3" fontId="0" fillId="41" borderId="89" xfId="0" applyNumberFormat="1" applyFont="1" applyFill="1" applyBorder="1" applyAlignment="1">
      <alignment horizontal="center" vertical="center" wrapText="1"/>
    </xf>
    <xf numFmtId="3" fontId="0" fillId="41" borderId="89" xfId="0" applyNumberFormat="1" applyFont="1" applyFill="1" applyBorder="1" applyAlignment="1">
      <alignment horizontal="center" vertical="center"/>
    </xf>
    <xf numFmtId="3" fontId="0" fillId="41" borderId="90" xfId="0" applyNumberFormat="1" applyFont="1" applyFill="1" applyBorder="1" applyAlignment="1">
      <alignment horizontal="center" vertical="center"/>
    </xf>
    <xf numFmtId="3" fontId="0" fillId="35" borderId="86" xfId="0" applyNumberFormat="1" applyFont="1" applyFill="1" applyBorder="1" applyAlignment="1">
      <alignment horizontal="center" vertical="center"/>
    </xf>
    <xf numFmtId="3" fontId="0" fillId="33" borderId="87" xfId="0" applyNumberFormat="1" applyFont="1" applyFill="1" applyBorder="1" applyAlignment="1">
      <alignment horizontal="center" vertical="center"/>
    </xf>
    <xf numFmtId="3" fontId="0" fillId="33" borderId="83" xfId="0" applyNumberFormat="1" applyFont="1" applyFill="1" applyBorder="1" applyAlignment="1">
      <alignment horizontal="center" vertical="center"/>
    </xf>
    <xf numFmtId="3" fontId="0" fillId="33" borderId="82" xfId="0" applyNumberFormat="1" applyFont="1" applyFill="1" applyBorder="1" applyAlignment="1">
      <alignment horizontal="center" vertical="center"/>
    </xf>
    <xf numFmtId="3" fontId="0" fillId="37" borderId="29" xfId="0" applyNumberFormat="1" applyFont="1" applyFill="1" applyBorder="1" applyAlignment="1">
      <alignment horizontal="center" vertical="center" wrapText="1"/>
    </xf>
    <xf numFmtId="3" fontId="0" fillId="44" borderId="29" xfId="0" applyNumberFormat="1" applyFont="1" applyFill="1" applyBorder="1" applyAlignment="1">
      <alignment horizontal="center" vertical="center" wrapText="1"/>
    </xf>
    <xf numFmtId="3" fontId="0" fillId="44" borderId="43" xfId="0" applyNumberFormat="1" applyFont="1" applyFill="1" applyBorder="1" applyAlignment="1">
      <alignment horizontal="center" vertical="center" wrapText="1"/>
    </xf>
    <xf numFmtId="3" fontId="0" fillId="44" borderId="30" xfId="0" applyNumberFormat="1" applyFont="1" applyFill="1" applyBorder="1" applyAlignment="1">
      <alignment horizontal="center" vertical="center" wrapText="1"/>
    </xf>
    <xf numFmtId="3" fontId="0" fillId="45" borderId="29" xfId="0" applyNumberFormat="1" applyFont="1" applyFill="1" applyBorder="1" applyAlignment="1">
      <alignment horizontal="center" vertical="center" wrapText="1"/>
    </xf>
    <xf numFmtId="3" fontId="0" fillId="45" borderId="43" xfId="0" applyNumberFormat="1" applyFont="1" applyFill="1" applyBorder="1" applyAlignment="1">
      <alignment horizontal="center" vertical="center" wrapText="1"/>
    </xf>
    <xf numFmtId="3" fontId="0" fillId="45" borderId="30" xfId="0" applyNumberFormat="1" applyFont="1" applyFill="1" applyBorder="1" applyAlignment="1">
      <alignment horizontal="center" vertical="center" wrapText="1"/>
    </xf>
    <xf numFmtId="0" fontId="6" fillId="41" borderId="48" xfId="0" applyFont="1" applyFill="1" applyBorder="1" applyAlignment="1">
      <alignment horizontal="center" vertical="center" wrapText="1"/>
    </xf>
    <xf numFmtId="3" fontId="0" fillId="41" borderId="48" xfId="0" applyNumberFormat="1" applyFont="1" applyFill="1" applyBorder="1" applyAlignment="1">
      <alignment horizontal="center" vertical="center" wrapText="1"/>
    </xf>
    <xf numFmtId="3" fontId="6" fillId="37" borderId="44" xfId="56" applyNumberFormat="1" applyFont="1" applyFill="1" applyBorder="1" applyAlignment="1">
      <alignment horizontal="center" vertical="center"/>
      <protection/>
    </xf>
    <xf numFmtId="3" fontId="6" fillId="37" borderId="16" xfId="56" applyNumberFormat="1" applyFont="1" applyFill="1" applyBorder="1" applyAlignment="1">
      <alignment horizontal="center" vertical="center"/>
      <protection/>
    </xf>
    <xf numFmtId="3" fontId="6" fillId="37" borderId="37" xfId="56" applyNumberFormat="1" applyFont="1" applyFill="1" applyBorder="1" applyAlignment="1">
      <alignment horizontal="center" vertical="center"/>
      <protection/>
    </xf>
    <xf numFmtId="3" fontId="6" fillId="37" borderId="38" xfId="56" applyNumberFormat="1" applyFont="1" applyFill="1" applyBorder="1" applyAlignment="1">
      <alignment horizontal="center" vertical="center"/>
      <protection/>
    </xf>
    <xf numFmtId="3" fontId="6" fillId="34" borderId="44" xfId="56" applyNumberFormat="1" applyFont="1" applyFill="1" applyBorder="1" applyAlignment="1">
      <alignment horizontal="center" vertical="center" wrapText="1"/>
      <protection/>
    </xf>
    <xf numFmtId="3" fontId="6" fillId="34" borderId="16" xfId="56" applyNumberFormat="1" applyFont="1" applyFill="1" applyBorder="1" applyAlignment="1">
      <alignment horizontal="center" vertical="center" wrapText="1"/>
      <protection/>
    </xf>
    <xf numFmtId="3" fontId="6" fillId="34" borderId="37" xfId="56" applyNumberFormat="1" applyFont="1" applyFill="1" applyBorder="1" applyAlignment="1">
      <alignment horizontal="center" vertical="center" wrapText="1"/>
      <protection/>
    </xf>
    <xf numFmtId="3" fontId="6" fillId="34" borderId="38" xfId="56" applyNumberFormat="1" applyFont="1" applyFill="1" applyBorder="1" applyAlignment="1">
      <alignment horizontal="center" vertical="center" wrapText="1"/>
      <protection/>
    </xf>
    <xf numFmtId="3" fontId="6" fillId="37" borderId="40" xfId="56" applyNumberFormat="1" applyFont="1" applyFill="1" applyBorder="1" applyAlignment="1">
      <alignment horizontal="center" vertical="center"/>
      <protection/>
    </xf>
    <xf numFmtId="3" fontId="6" fillId="37" borderId="27" xfId="56" applyNumberFormat="1" applyFont="1" applyFill="1" applyBorder="1" applyAlignment="1">
      <alignment horizontal="center" vertical="center"/>
      <protection/>
    </xf>
    <xf numFmtId="0" fontId="2" fillId="0" borderId="11" xfId="56" applyFont="1" applyBorder="1" applyAlignment="1">
      <alignment horizontal="center" vertical="center" wrapText="1"/>
      <protection/>
    </xf>
    <xf numFmtId="0" fontId="2" fillId="0" borderId="17" xfId="56" applyFont="1" applyBorder="1" applyAlignment="1">
      <alignment horizontal="center" vertical="center" wrapText="1"/>
      <protection/>
    </xf>
    <xf numFmtId="0" fontId="2" fillId="0" borderId="58" xfId="56" applyFont="1" applyBorder="1" applyAlignment="1">
      <alignment horizontal="left" vertical="center" wrapText="1"/>
      <protection/>
    </xf>
    <xf numFmtId="0" fontId="2" fillId="0" borderId="91" xfId="56" applyFont="1" applyBorder="1" applyAlignment="1">
      <alignment horizontal="left" vertical="center" wrapText="1"/>
      <protection/>
    </xf>
    <xf numFmtId="0" fontId="2" fillId="0" borderId="11" xfId="56" applyFont="1" applyBorder="1" applyAlignment="1">
      <alignment horizontal="center" vertical="center" textRotation="90" wrapText="1"/>
      <protection/>
    </xf>
    <xf numFmtId="0" fontId="3" fillId="0" borderId="11" xfId="56" applyFont="1" applyBorder="1" applyAlignment="1">
      <alignment horizontal="center" vertical="center" textRotation="90" wrapText="1"/>
      <protection/>
    </xf>
    <xf numFmtId="0" fontId="3" fillId="0" borderId="17" xfId="56" applyFont="1" applyBorder="1" applyAlignment="1">
      <alignment horizontal="center" vertical="center" textRotation="90" wrapText="1"/>
      <protection/>
    </xf>
    <xf numFmtId="0" fontId="2" fillId="0" borderId="11" xfId="56" applyFont="1" applyBorder="1" applyAlignment="1">
      <alignment horizontal="center" vertical="center"/>
      <protection/>
    </xf>
    <xf numFmtId="0" fontId="2" fillId="0" borderId="0" xfId="56" applyFont="1" applyBorder="1" applyAlignment="1">
      <alignment horizontal="center" vertical="center"/>
      <protection/>
    </xf>
    <xf numFmtId="0" fontId="2" fillId="0" borderId="17" xfId="56" applyFont="1" applyBorder="1" applyAlignment="1">
      <alignment horizontal="center" vertical="center"/>
      <protection/>
    </xf>
    <xf numFmtId="0" fontId="2" fillId="0" borderId="14" xfId="56" applyFont="1" applyBorder="1" applyAlignment="1">
      <alignment horizontal="left" vertical="center" wrapText="1"/>
      <protection/>
    </xf>
    <xf numFmtId="0" fontId="2" fillId="0" borderId="0" xfId="56" applyFont="1" applyBorder="1" applyAlignment="1">
      <alignment horizontal="center" vertical="center" textRotation="90" wrapText="1"/>
      <protection/>
    </xf>
    <xf numFmtId="0" fontId="2" fillId="0" borderId="17" xfId="56" applyFont="1" applyBorder="1" applyAlignment="1">
      <alignment horizontal="center" vertical="center" textRotation="90" wrapText="1"/>
      <protection/>
    </xf>
    <xf numFmtId="0" fontId="3" fillId="0" borderId="55" xfId="56" applyFont="1" applyBorder="1" applyAlignment="1">
      <alignment horizontal="center" vertical="center" textRotation="90" wrapText="1"/>
      <protection/>
    </xf>
    <xf numFmtId="0" fontId="3" fillId="0" borderId="41" xfId="56" applyFont="1" applyBorder="1" applyAlignment="1">
      <alignment horizontal="center" vertical="center" textRotation="90" wrapText="1"/>
      <protection/>
    </xf>
    <xf numFmtId="3" fontId="6" fillId="34" borderId="46" xfId="56" applyNumberFormat="1" applyFont="1" applyFill="1" applyBorder="1" applyAlignment="1">
      <alignment horizontal="center" vertical="center" wrapText="1"/>
      <protection/>
    </xf>
    <xf numFmtId="3" fontId="6" fillId="34" borderId="18" xfId="56" applyNumberFormat="1" applyFont="1" applyFill="1" applyBorder="1" applyAlignment="1">
      <alignment horizontal="center" vertical="center" wrapText="1"/>
      <protection/>
    </xf>
    <xf numFmtId="0" fontId="2" fillId="0" borderId="0" xfId="56" applyFont="1" applyBorder="1" applyAlignment="1">
      <alignment horizontal="center" vertical="center" wrapText="1"/>
      <protection/>
    </xf>
    <xf numFmtId="0" fontId="2" fillId="0" borderId="57" xfId="56" applyFont="1" applyBorder="1" applyAlignment="1">
      <alignment horizontal="left" vertical="center" wrapText="1"/>
      <protection/>
    </xf>
    <xf numFmtId="0" fontId="3" fillId="0" borderId="56" xfId="56" applyFont="1" applyBorder="1" applyAlignment="1">
      <alignment horizontal="center" vertical="center" textRotation="90" wrapText="1"/>
      <protection/>
    </xf>
    <xf numFmtId="0" fontId="2" fillId="0" borderId="42" xfId="56" applyFont="1" applyBorder="1" applyAlignment="1">
      <alignment horizontal="center" vertical="center" textRotation="90" wrapText="1"/>
      <protection/>
    </xf>
    <xf numFmtId="3" fontId="6" fillId="34" borderId="40" xfId="56" applyNumberFormat="1" applyFont="1" applyFill="1" applyBorder="1" applyAlignment="1">
      <alignment horizontal="center" vertical="center" wrapText="1"/>
      <protection/>
    </xf>
    <xf numFmtId="3" fontId="6" fillId="34" borderId="27" xfId="56" applyNumberFormat="1" applyFont="1" applyFill="1" applyBorder="1" applyAlignment="1">
      <alignment horizontal="center" vertical="center" wrapText="1"/>
      <protection/>
    </xf>
    <xf numFmtId="0" fontId="3" fillId="0" borderId="33" xfId="56" applyFont="1" applyBorder="1" applyAlignment="1">
      <alignment horizontal="center" vertical="center" textRotation="90" wrapText="1"/>
      <protection/>
    </xf>
    <xf numFmtId="0" fontId="2" fillId="0" borderId="42" xfId="56" applyFont="1" applyBorder="1" applyAlignment="1">
      <alignment horizontal="center" vertical="center"/>
      <protection/>
    </xf>
    <xf numFmtId="0" fontId="2" fillId="0" borderId="57" xfId="56" applyFont="1" applyBorder="1" applyAlignment="1">
      <alignment horizontal="left" vertical="center"/>
      <protection/>
    </xf>
    <xf numFmtId="0" fontId="2" fillId="0" borderId="14" xfId="56" applyFont="1" applyBorder="1" applyAlignment="1">
      <alignment horizontal="left" vertical="center"/>
      <protection/>
    </xf>
    <xf numFmtId="0" fontId="2" fillId="0" borderId="42" xfId="56" applyFont="1" applyBorder="1" applyAlignment="1">
      <alignment horizontal="center" vertical="center" wrapText="1"/>
      <protection/>
    </xf>
    <xf numFmtId="0" fontId="3" fillId="0" borderId="31" xfId="56" applyFont="1" applyBorder="1" applyAlignment="1">
      <alignment horizontal="center"/>
      <protection/>
    </xf>
    <xf numFmtId="0" fontId="3" fillId="0" borderId="32" xfId="56" applyFont="1" applyBorder="1" applyAlignment="1">
      <alignment horizontal="center"/>
      <protection/>
    </xf>
    <xf numFmtId="0" fontId="3" fillId="0" borderId="87" xfId="56" applyFont="1" applyBorder="1" applyAlignment="1">
      <alignment horizontal="center"/>
      <protection/>
    </xf>
    <xf numFmtId="0" fontId="2" fillId="0" borderId="22" xfId="56" applyFont="1" applyFill="1" applyBorder="1" applyAlignment="1">
      <alignment horizontal="center" wrapText="1"/>
      <protection/>
    </xf>
    <xf numFmtId="0" fontId="2" fillId="0" borderId="12" xfId="56" applyFont="1" applyFill="1" applyBorder="1" applyAlignment="1">
      <alignment horizontal="center" wrapText="1"/>
      <protection/>
    </xf>
    <xf numFmtId="0" fontId="2" fillId="0" borderId="83" xfId="56" applyFont="1" applyFill="1" applyBorder="1" applyAlignment="1">
      <alignment horizontal="center" wrapText="1"/>
      <protection/>
    </xf>
    <xf numFmtId="0" fontId="3" fillId="0" borderId="31" xfId="56" applyFont="1" applyBorder="1" applyAlignment="1">
      <alignment horizontal="center" vertical="center" textRotation="90" wrapText="1"/>
      <protection/>
    </xf>
    <xf numFmtId="0" fontId="3" fillId="0" borderId="22" xfId="56" applyFont="1" applyBorder="1" applyAlignment="1">
      <alignment horizontal="center" vertical="center" textRotation="90" wrapText="1"/>
      <protection/>
    </xf>
    <xf numFmtId="0" fontId="3" fillId="0" borderId="37" xfId="56" applyFont="1" applyBorder="1" applyAlignment="1">
      <alignment horizontal="center" vertical="center" textRotation="90" wrapText="1"/>
      <protection/>
    </xf>
    <xf numFmtId="0" fontId="2" fillId="0" borderId="20" xfId="56" applyFont="1" applyBorder="1" applyAlignment="1">
      <alignment horizontal="center" vertical="center" textRotation="90" wrapText="1"/>
      <protection/>
    </xf>
    <xf numFmtId="0" fontId="2" fillId="0" borderId="57" xfId="56" applyFont="1" applyBorder="1" applyAlignment="1">
      <alignment horizontal="left" vertical="center" textRotation="90" wrapText="1"/>
      <protection/>
    </xf>
    <xf numFmtId="0" fontId="2" fillId="0" borderId="14" xfId="56" applyFont="1" applyBorder="1" applyAlignment="1">
      <alignment horizontal="left" vertical="center" textRotation="90" wrapText="1"/>
      <protection/>
    </xf>
    <xf numFmtId="0" fontId="2" fillId="0" borderId="91" xfId="56" applyFont="1" applyBorder="1" applyAlignment="1">
      <alignment horizontal="left" vertical="center" textRotation="90" wrapText="1"/>
      <protection/>
    </xf>
    <xf numFmtId="0" fontId="2" fillId="0" borderId="56" xfId="56" applyFont="1" applyBorder="1" applyAlignment="1">
      <alignment horizontal="center" vertical="center" textRotation="90"/>
      <protection/>
    </xf>
    <xf numFmtId="0" fontId="2" fillId="0" borderId="41" xfId="56" applyFont="1" applyBorder="1" applyAlignment="1">
      <alignment horizontal="center" vertical="center" textRotation="90"/>
      <protection/>
    </xf>
    <xf numFmtId="0" fontId="2" fillId="0" borderId="33" xfId="56" applyFont="1" applyBorder="1" applyAlignment="1">
      <alignment horizontal="center" vertical="center" textRotation="90"/>
      <protection/>
    </xf>
    <xf numFmtId="0" fontId="2" fillId="0" borderId="42" xfId="56" applyFont="1" applyBorder="1" applyAlignment="1">
      <alignment horizontal="center" vertical="center" textRotation="90"/>
      <protection/>
    </xf>
    <xf numFmtId="0" fontId="2" fillId="0" borderId="0" xfId="56" applyFont="1" applyBorder="1" applyAlignment="1">
      <alignment horizontal="center" vertical="center" textRotation="90"/>
      <protection/>
    </xf>
    <xf numFmtId="0" fontId="2" fillId="0" borderId="17" xfId="56" applyFont="1" applyBorder="1" applyAlignment="1">
      <alignment horizontal="center" vertical="center" textRotation="90"/>
      <protection/>
    </xf>
    <xf numFmtId="190" fontId="0" fillId="0" borderId="11" xfId="56" applyNumberFormat="1" applyBorder="1" applyAlignment="1">
      <alignment vertical="center"/>
      <protection/>
    </xf>
    <xf numFmtId="190" fontId="0" fillId="0" borderId="0" xfId="56" applyNumberFormat="1" applyBorder="1" applyAlignment="1">
      <alignment vertical="center"/>
      <protection/>
    </xf>
    <xf numFmtId="190" fontId="0" fillId="0" borderId="17" xfId="56" applyNumberFormat="1" applyBorder="1" applyAlignment="1">
      <alignment vertical="center"/>
      <protection/>
    </xf>
    <xf numFmtId="190" fontId="0" fillId="34" borderId="11" xfId="56" applyNumberFormat="1" applyFill="1" applyBorder="1" applyAlignment="1">
      <alignment horizontal="center" vertical="center"/>
      <protection/>
    </xf>
    <xf numFmtId="190" fontId="0" fillId="34" borderId="0" xfId="56" applyNumberFormat="1" applyFill="1" applyBorder="1" applyAlignment="1">
      <alignment horizontal="center" vertical="center"/>
      <protection/>
    </xf>
    <xf numFmtId="190" fontId="0" fillId="34" borderId="17" xfId="56" applyNumberFormat="1" applyFill="1" applyBorder="1" applyAlignment="1">
      <alignment horizontal="center" vertical="center"/>
      <protection/>
    </xf>
    <xf numFmtId="190" fontId="0" fillId="37" borderId="11" xfId="56" applyNumberFormat="1" applyFill="1" applyBorder="1" applyAlignment="1">
      <alignment horizontal="center" vertical="center"/>
      <protection/>
    </xf>
    <xf numFmtId="0" fontId="0" fillId="37" borderId="0" xfId="56" applyFill="1" applyBorder="1" applyAlignment="1">
      <alignment horizontal="center" vertical="center"/>
      <protection/>
    </xf>
    <xf numFmtId="0" fontId="0" fillId="37" borderId="17" xfId="56" applyFill="1" applyBorder="1" applyAlignment="1">
      <alignment horizontal="center" vertical="center"/>
      <protection/>
    </xf>
    <xf numFmtId="190" fontId="0" fillId="37" borderId="0" xfId="56" applyNumberFormat="1" applyFill="1" applyBorder="1" applyAlignment="1">
      <alignment horizontal="center" vertical="center"/>
      <protection/>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55"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0" fontId="49" fillId="0" borderId="0" xfId="0" applyFont="1" applyFill="1" applyBorder="1" applyAlignment="1">
      <alignment vertical="top" wrapText="1"/>
    </xf>
    <xf numFmtId="0" fontId="6" fillId="34" borderId="61" xfId="0" applyNumberFormat="1" applyFont="1" applyFill="1" applyBorder="1" applyAlignment="1">
      <alignment horizontal="center" vertical="center" wrapText="1"/>
    </xf>
    <xf numFmtId="0" fontId="6" fillId="34" borderId="65" xfId="0" applyNumberFormat="1" applyFont="1" applyFill="1" applyBorder="1" applyAlignment="1">
      <alignment horizontal="center" vertical="center" wrapText="1"/>
    </xf>
    <xf numFmtId="0" fontId="8" fillId="34" borderId="61" xfId="0" applyNumberFormat="1" applyFont="1" applyFill="1" applyBorder="1" applyAlignment="1">
      <alignment horizontal="center" vertical="center" wrapText="1"/>
    </xf>
    <xf numFmtId="0" fontId="8" fillId="34" borderId="65" xfId="0" applyNumberFormat="1" applyFont="1" applyFill="1" applyBorder="1" applyAlignment="1">
      <alignment horizontal="center" vertical="center" wrapText="1"/>
    </xf>
    <xf numFmtId="0" fontId="2" fillId="0" borderId="31" xfId="0" applyFont="1" applyFill="1" applyBorder="1" applyAlignment="1">
      <alignment horizontal="center" vertical="center" textRotation="90" wrapText="1"/>
    </xf>
    <xf numFmtId="0" fontId="2" fillId="0" borderId="22" xfId="0" applyFont="1" applyFill="1" applyBorder="1" applyAlignment="1">
      <alignment horizontal="center" vertical="center" textRotation="90" wrapText="1"/>
    </xf>
    <xf numFmtId="0" fontId="2" fillId="0" borderId="42"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3" fillId="0" borderId="56" xfId="0" applyFont="1" applyFill="1" applyBorder="1" applyAlignment="1">
      <alignment horizontal="center" vertical="center" textRotation="90" wrapText="1"/>
    </xf>
    <xf numFmtId="0" fontId="3" fillId="0" borderId="41"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2" fillId="0" borderId="17" xfId="0" applyFont="1" applyFill="1" applyBorder="1" applyAlignment="1">
      <alignment horizontal="center" vertical="center" textRotation="90" wrapText="1"/>
    </xf>
    <xf numFmtId="0" fontId="2" fillId="0" borderId="41" xfId="0" applyFont="1" applyFill="1" applyBorder="1" applyAlignment="1">
      <alignment horizontal="center" vertical="center" textRotation="90" wrapText="1"/>
    </xf>
    <xf numFmtId="0" fontId="2" fillId="0" borderId="58" xfId="0" applyFont="1" applyFill="1" applyBorder="1" applyAlignment="1">
      <alignment horizontal="left" vertical="center" wrapText="1"/>
    </xf>
    <xf numFmtId="0" fontId="6" fillId="34" borderId="78" xfId="0" applyNumberFormat="1" applyFont="1" applyFill="1" applyBorder="1" applyAlignment="1">
      <alignment horizontal="center" vertical="center" wrapText="1"/>
    </xf>
    <xf numFmtId="0" fontId="6" fillId="34" borderId="26" xfId="0" applyNumberFormat="1" applyFont="1" applyFill="1" applyBorder="1" applyAlignment="1">
      <alignment horizontal="center" vertical="center" wrapText="1"/>
    </xf>
    <xf numFmtId="0" fontId="6" fillId="34" borderId="27" xfId="0" applyNumberFormat="1" applyFont="1" applyFill="1" applyBorder="1" applyAlignment="1">
      <alignment horizontal="center" vertical="center" wrapText="1"/>
    </xf>
    <xf numFmtId="0" fontId="8" fillId="34" borderId="79" xfId="0" applyNumberFormat="1" applyFont="1" applyFill="1" applyBorder="1" applyAlignment="1">
      <alignment horizontal="center" vertical="center" wrapText="1"/>
    </xf>
    <xf numFmtId="0" fontId="8" fillId="34" borderId="62" xfId="0" applyNumberFormat="1" applyFont="1" applyFill="1" applyBorder="1" applyAlignment="1">
      <alignment horizontal="center" vertical="center" wrapText="1"/>
    </xf>
    <xf numFmtId="0" fontId="6" fillId="35" borderId="77" xfId="0" applyNumberFormat="1" applyFont="1" applyFill="1" applyBorder="1" applyAlignment="1">
      <alignment horizontal="center" vertical="center" wrapText="1"/>
    </xf>
    <xf numFmtId="0" fontId="6" fillId="35" borderId="30" xfId="0" applyNumberFormat="1" applyFont="1" applyFill="1" applyBorder="1" applyAlignment="1">
      <alignment horizontal="center" vertical="center" wrapText="1"/>
    </xf>
    <xf numFmtId="0" fontId="6" fillId="34" borderId="75" xfId="0" applyNumberFormat="1" applyFont="1" applyFill="1" applyBorder="1" applyAlignment="1">
      <alignment horizontal="center" vertical="center" wrapText="1"/>
    </xf>
    <xf numFmtId="0" fontId="6" fillId="34" borderId="17" xfId="0" applyNumberFormat="1" applyFont="1" applyFill="1" applyBorder="1" applyAlignment="1">
      <alignment horizontal="center" vertical="center" wrapText="1"/>
    </xf>
    <xf numFmtId="0" fontId="6" fillId="34" borderId="18" xfId="0" applyNumberFormat="1" applyFont="1" applyFill="1" applyBorder="1" applyAlignment="1">
      <alignment horizontal="center" vertical="center" wrapText="1"/>
    </xf>
    <xf numFmtId="0" fontId="6" fillId="34" borderId="79" xfId="0" applyNumberFormat="1" applyFont="1" applyFill="1" applyBorder="1" applyAlignment="1">
      <alignment horizontal="center" vertical="center" wrapText="1"/>
    </xf>
    <xf numFmtId="0" fontId="6" fillId="34" borderId="62" xfId="0" applyNumberFormat="1" applyFont="1" applyFill="1" applyBorder="1" applyAlignment="1">
      <alignment horizontal="center" vertical="center" wrapText="1"/>
    </xf>
    <xf numFmtId="0" fontId="2" fillId="0" borderId="11" xfId="0" applyFont="1" applyFill="1" applyBorder="1" applyAlignment="1">
      <alignment horizontal="center" vertical="center" textRotation="90" wrapText="1"/>
    </xf>
    <xf numFmtId="49" fontId="2" fillId="0" borderId="10" xfId="0" applyNumberFormat="1" applyFont="1" applyFill="1" applyBorder="1" applyAlignment="1">
      <alignment vertical="center"/>
    </xf>
    <xf numFmtId="49" fontId="2" fillId="0" borderId="16" xfId="0" applyNumberFormat="1" applyFont="1" applyFill="1" applyBorder="1" applyAlignment="1">
      <alignment vertical="center"/>
    </xf>
    <xf numFmtId="0" fontId="6" fillId="34" borderId="84" xfId="0" applyNumberFormat="1" applyFont="1" applyFill="1" applyBorder="1" applyAlignment="1">
      <alignment horizontal="center" vertical="center" wrapText="1"/>
    </xf>
    <xf numFmtId="0" fontId="6" fillId="34" borderId="58" xfId="0" applyNumberFormat="1" applyFont="1" applyFill="1" applyBorder="1" applyAlignment="1">
      <alignment horizontal="center" vertical="center" wrapText="1"/>
    </xf>
    <xf numFmtId="0" fontId="6" fillId="34" borderId="82" xfId="0" applyNumberFormat="1" applyFont="1" applyFill="1" applyBorder="1" applyAlignment="1">
      <alignment horizontal="center" vertical="center" wrapText="1"/>
    </xf>
    <xf numFmtId="0" fontId="6" fillId="34" borderId="64"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6" fillId="35" borderId="29" xfId="0" applyNumberFormat="1" applyFont="1" applyFill="1" applyBorder="1" applyAlignment="1">
      <alignment horizontal="center" vertical="center" wrapText="1"/>
    </xf>
    <xf numFmtId="0" fontId="2" fillId="0" borderId="64" xfId="0" applyFont="1" applyFill="1" applyBorder="1" applyAlignment="1">
      <alignment horizontal="left" vertical="center" wrapText="1"/>
    </xf>
    <xf numFmtId="0" fontId="3" fillId="0" borderId="59"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4" xfId="0" applyFont="1" applyFill="1" applyBorder="1" applyAlignment="1">
      <alignment horizontal="center" vertical="center" wrapText="1"/>
    </xf>
    <xf numFmtId="0" fontId="3" fillId="0" borderId="39"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6" fillId="34" borderId="46"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46" borderId="10" xfId="0" applyFont="1" applyFill="1" applyBorder="1" applyAlignment="1">
      <alignment vertical="center" wrapText="1"/>
    </xf>
    <xf numFmtId="0" fontId="2" fillId="46" borderId="16" xfId="0" applyFont="1" applyFill="1" applyBorder="1" applyAlignment="1">
      <alignment vertical="center" wrapText="1"/>
    </xf>
    <xf numFmtId="0" fontId="8" fillId="34" borderId="80" xfId="0" applyNumberFormat="1" applyFont="1" applyFill="1" applyBorder="1" applyAlignment="1">
      <alignment horizontal="center" vertical="center" wrapText="1"/>
    </xf>
    <xf numFmtId="0" fontId="8" fillId="34" borderId="54" xfId="0" applyNumberFormat="1" applyFont="1" applyFill="1" applyBorder="1" applyAlignment="1">
      <alignment horizontal="center" vertical="center" wrapText="1"/>
    </xf>
    <xf numFmtId="0" fontId="8" fillId="34" borderId="45" xfId="0" applyNumberFormat="1" applyFont="1" applyFill="1" applyBorder="1" applyAlignment="1">
      <alignment horizontal="center" vertical="center" wrapText="1"/>
    </xf>
    <xf numFmtId="0" fontId="2" fillId="0" borderId="28" xfId="0" applyFont="1" applyFill="1" applyBorder="1" applyAlignment="1">
      <alignment vertical="center" wrapText="1"/>
    </xf>
    <xf numFmtId="0" fontId="2" fillId="0" borderId="58"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6" fillId="34" borderId="80" xfId="0" applyNumberFormat="1" applyFont="1" applyFill="1" applyBorder="1" applyAlignment="1">
      <alignment horizontal="center" vertical="center" wrapText="1"/>
    </xf>
    <xf numFmtId="0" fontId="6" fillId="34" borderId="54"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41" borderId="66" xfId="0" applyNumberFormat="1" applyFont="1" applyFill="1" applyBorder="1" applyAlignment="1">
      <alignment horizontal="center" vertical="center" wrapText="1"/>
    </xf>
    <xf numFmtId="0" fontId="6" fillId="34" borderId="92"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59" xfId="0" applyFont="1" applyFill="1" applyBorder="1" applyAlignment="1">
      <alignment horizontal="center" vertical="center" textRotation="90" wrapText="1"/>
    </xf>
    <xf numFmtId="0" fontId="3" fillId="0" borderId="87" xfId="0" applyFont="1" applyBorder="1" applyAlignment="1">
      <alignment horizontal="center"/>
    </xf>
    <xf numFmtId="0" fontId="3" fillId="0" borderId="42" xfId="0" applyFont="1" applyBorder="1" applyAlignment="1">
      <alignment horizontal="center"/>
    </xf>
    <xf numFmtId="0" fontId="2" fillId="0" borderId="83" xfId="0" applyFont="1" applyFill="1" applyBorder="1" applyAlignment="1">
      <alignment horizontal="center" wrapText="1"/>
    </xf>
    <xf numFmtId="0" fontId="2" fillId="0" borderId="0" xfId="0" applyFont="1" applyFill="1" applyBorder="1" applyAlignment="1">
      <alignment horizontal="center" wrapText="1"/>
    </xf>
    <xf numFmtId="0" fontId="2" fillId="0" borderId="14" xfId="0" applyFont="1" applyFill="1" applyBorder="1" applyAlignment="1">
      <alignment horizontal="center" wrapText="1"/>
    </xf>
    <xf numFmtId="0" fontId="2" fillId="0" borderId="75" xfId="0" applyFont="1" applyFill="1" applyBorder="1" applyAlignment="1">
      <alignment horizontal="center" vertical="center" wrapText="1"/>
    </xf>
    <xf numFmtId="0" fontId="6" fillId="34" borderId="40" xfId="0" applyNumberFormat="1" applyFont="1" applyFill="1" applyBorder="1" applyAlignment="1">
      <alignment horizontal="center" vertical="center" wrapText="1"/>
    </xf>
    <xf numFmtId="0" fontId="3" fillId="0" borderId="31" xfId="0" applyFont="1" applyBorder="1" applyAlignment="1">
      <alignment horizontal="center"/>
    </xf>
    <xf numFmtId="0" fontId="2" fillId="0" borderId="22" xfId="0" applyFont="1" applyFill="1" applyBorder="1" applyAlignment="1">
      <alignment horizontal="center" wrapText="1"/>
    </xf>
    <xf numFmtId="0" fontId="6" fillId="18" borderId="31" xfId="0" applyFont="1" applyFill="1" applyBorder="1" applyAlignment="1">
      <alignment horizontal="center" vertical="center" wrapText="1"/>
    </xf>
    <xf numFmtId="0" fontId="6" fillId="18" borderId="22"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6" fillId="18" borderId="93" xfId="0" applyFont="1" applyFill="1" applyBorder="1" applyAlignment="1">
      <alignment horizontal="center" vertical="center" wrapText="1"/>
    </xf>
    <xf numFmtId="0" fontId="6" fillId="18" borderId="94" xfId="0" applyFont="1" applyFill="1" applyBorder="1" applyAlignment="1">
      <alignment horizontal="center" vertical="center" wrapText="1"/>
    </xf>
    <xf numFmtId="0" fontId="6" fillId="18" borderId="95" xfId="0" applyFont="1" applyFill="1" applyBorder="1" applyAlignment="1">
      <alignment horizontal="center" vertical="center" wrapText="1"/>
    </xf>
    <xf numFmtId="0" fontId="6" fillId="34" borderId="45" xfId="0" applyNumberFormat="1" applyFont="1" applyFill="1" applyBorder="1" applyAlignment="1">
      <alignment horizontal="center" vertical="center" wrapText="1"/>
    </xf>
    <xf numFmtId="0" fontId="8" fillId="34" borderId="44" xfId="0" applyNumberFormat="1" applyFont="1" applyFill="1" applyBorder="1" applyAlignment="1">
      <alignment horizontal="center" vertical="center" wrapText="1"/>
    </xf>
    <xf numFmtId="0" fontId="6" fillId="34" borderId="37" xfId="0" applyNumberFormat="1" applyFont="1" applyFill="1" applyBorder="1" applyAlignment="1">
      <alignment horizontal="center" vertical="center" wrapText="1"/>
    </xf>
    <xf numFmtId="0" fontId="6" fillId="34" borderId="22" xfId="0" applyNumberFormat="1" applyFont="1" applyFill="1" applyBorder="1" applyAlignment="1">
      <alignment horizontal="center" vertical="center" wrapText="1"/>
    </xf>
    <xf numFmtId="0" fontId="6" fillId="34" borderId="0" xfId="0" applyNumberFormat="1"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49" fontId="2" fillId="46" borderId="11" xfId="0" applyNumberFormat="1" applyFont="1" applyFill="1" applyBorder="1" applyAlignment="1">
      <alignment horizontal="center" vertical="center" wrapText="1"/>
    </xf>
    <xf numFmtId="49" fontId="2" fillId="46" borderId="0" xfId="0" applyNumberFormat="1" applyFont="1" applyFill="1" applyBorder="1" applyAlignment="1">
      <alignment horizontal="center" vertical="center" wrapText="1"/>
    </xf>
    <xf numFmtId="49" fontId="2" fillId="46" borderId="17" xfId="0" applyNumberFormat="1" applyFont="1" applyFill="1" applyBorder="1" applyAlignment="1">
      <alignment horizontal="center" vertical="center" wrapText="1"/>
    </xf>
    <xf numFmtId="0" fontId="2" fillId="46" borderId="58" xfId="0" applyFont="1" applyFill="1" applyBorder="1" applyAlignment="1">
      <alignment horizontal="center" vertical="center" wrapText="1"/>
    </xf>
    <xf numFmtId="0" fontId="2" fillId="46"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3" fillId="0" borderId="32" xfId="0" applyFont="1" applyBorder="1" applyAlignment="1">
      <alignment horizontal="center"/>
    </xf>
    <xf numFmtId="0" fontId="2" fillId="0" borderId="12" xfId="0" applyFont="1" applyFill="1" applyBorder="1" applyAlignment="1">
      <alignment horizontal="center" wrapText="1"/>
    </xf>
    <xf numFmtId="0" fontId="6" fillId="34" borderId="83" xfId="0" applyNumberFormat="1" applyFont="1" applyFill="1" applyBorder="1" applyAlignment="1">
      <alignment horizontal="center" vertical="center" wrapText="1"/>
    </xf>
    <xf numFmtId="0" fontId="3" fillId="0" borderId="55" xfId="0" applyFont="1" applyFill="1" applyBorder="1" applyAlignment="1">
      <alignment horizontal="center" vertical="center" textRotation="90" wrapText="1"/>
    </xf>
    <xf numFmtId="0" fontId="3" fillId="46" borderId="55" xfId="0" applyFont="1" applyFill="1" applyBorder="1" applyAlignment="1">
      <alignment horizontal="center" vertical="center" textRotation="90" wrapText="1"/>
    </xf>
    <xf numFmtId="0" fontId="3" fillId="46" borderId="41" xfId="0" applyFont="1" applyFill="1" applyBorder="1" applyAlignment="1">
      <alignment horizontal="center" vertical="center" textRotation="90" wrapText="1"/>
    </xf>
    <xf numFmtId="0" fontId="3" fillId="46" borderId="33" xfId="0" applyFont="1" applyFill="1" applyBorder="1" applyAlignment="1">
      <alignment horizontal="center" vertical="center" textRotation="90" wrapText="1"/>
    </xf>
    <xf numFmtId="0" fontId="2" fillId="46" borderId="11" xfId="0" applyFont="1" applyFill="1" applyBorder="1" applyAlignment="1">
      <alignment horizontal="center" vertical="center" textRotation="90" wrapText="1"/>
    </xf>
    <xf numFmtId="0" fontId="2" fillId="46" borderId="0" xfId="0" applyFont="1" applyFill="1" applyBorder="1" applyAlignment="1">
      <alignment horizontal="center" vertical="center" textRotation="90" wrapText="1"/>
    </xf>
    <xf numFmtId="0" fontId="2" fillId="46" borderId="17" xfId="0" applyFont="1" applyFill="1" applyBorder="1" applyAlignment="1">
      <alignment horizontal="center" vertical="center" textRotation="90" wrapText="1"/>
    </xf>
    <xf numFmtId="190" fontId="0" fillId="0" borderId="11" xfId="42" applyNumberFormat="1" applyFill="1" applyBorder="1" applyAlignment="1">
      <alignment vertical="center"/>
    </xf>
    <xf numFmtId="190" fontId="0" fillId="0" borderId="0" xfId="42" applyNumberFormat="1" applyFill="1" applyBorder="1" applyAlignment="1">
      <alignment vertical="center"/>
    </xf>
    <xf numFmtId="190" fontId="0" fillId="0" borderId="17" xfId="42" applyNumberFormat="1" applyFill="1" applyBorder="1" applyAlignment="1">
      <alignment vertical="center"/>
    </xf>
    <xf numFmtId="0" fontId="50" fillId="0" borderId="0" xfId="0" applyFont="1" applyFill="1" applyBorder="1" applyAlignment="1">
      <alignment vertical="top" wrapText="1"/>
    </xf>
    <xf numFmtId="190" fontId="0" fillId="34" borderId="11" xfId="42" applyNumberFormat="1" applyFill="1" applyBorder="1" applyAlignment="1">
      <alignment vertical="center"/>
    </xf>
    <xf numFmtId="190" fontId="0" fillId="34" borderId="17" xfId="42" applyNumberFormat="1" applyFill="1" applyBorder="1" applyAlignment="1">
      <alignment vertical="center"/>
    </xf>
    <xf numFmtId="190" fontId="0" fillId="34" borderId="0" xfId="42" applyNumberFormat="1" applyFill="1" applyBorder="1" applyAlignment="1">
      <alignment horizontal="center" vertical="center"/>
    </xf>
    <xf numFmtId="190" fontId="0" fillId="34" borderId="17" xfId="42" applyNumberFormat="1" applyFill="1" applyBorder="1" applyAlignment="1">
      <alignment horizontal="center" vertical="center"/>
    </xf>
    <xf numFmtId="190" fontId="0" fillId="34" borderId="11" xfId="42" applyNumberFormat="1" applyFill="1" applyBorder="1" applyAlignment="1">
      <alignment horizontal="center" vertical="center"/>
    </xf>
    <xf numFmtId="0" fontId="2" fillId="0" borderId="10" xfId="56" applyFont="1" applyBorder="1" applyAlignment="1">
      <alignment horizontal="center" vertical="center" textRotation="90" wrapText="1"/>
      <protection/>
    </xf>
    <xf numFmtId="0" fontId="49" fillId="0" borderId="0" xfId="56" applyFont="1" applyFill="1" applyBorder="1" applyAlignment="1">
      <alignment horizontal="left" vertical="top" wrapText="1"/>
      <protection/>
    </xf>
    <xf numFmtId="0" fontId="2" fillId="0" borderId="17" xfId="56" applyFont="1" applyFill="1" applyBorder="1" applyAlignment="1">
      <alignment horizontal="center" vertical="center" wrapText="1"/>
      <protection/>
    </xf>
    <xf numFmtId="0" fontId="2" fillId="0" borderId="91" xfId="56" applyFont="1" applyFill="1" applyBorder="1" applyAlignment="1">
      <alignment horizontal="center" vertical="center" wrapText="1"/>
      <protection/>
    </xf>
    <xf numFmtId="0" fontId="2" fillId="0" borderId="19" xfId="56"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3" fillId="0" borderId="14" xfId="56" applyFont="1" applyFill="1" applyBorder="1" applyAlignment="1">
      <alignment horizontal="center" vertical="center" wrapText="1"/>
      <protection/>
    </xf>
    <xf numFmtId="0" fontId="2" fillId="0" borderId="42" xfId="56" applyFont="1" applyBorder="1" applyAlignment="1" quotePrefix="1">
      <alignment horizontal="center" vertical="center" wrapText="1"/>
      <protection/>
    </xf>
    <xf numFmtId="0" fontId="2" fillId="0" borderId="17" xfId="56" applyFont="1" applyBorder="1" applyAlignment="1" quotePrefix="1">
      <alignment horizontal="center" vertical="center" wrapText="1"/>
      <protection/>
    </xf>
    <xf numFmtId="0" fontId="2" fillId="0" borderId="41" xfId="56" applyFont="1" applyBorder="1" applyAlignment="1">
      <alignment horizontal="center" vertical="center" textRotation="90" wrapText="1"/>
      <protection/>
    </xf>
    <xf numFmtId="0" fontId="2" fillId="0" borderId="33" xfId="56" applyFont="1" applyBorder="1" applyAlignment="1">
      <alignment horizontal="center" vertical="center" textRotation="90" wrapText="1"/>
      <protection/>
    </xf>
    <xf numFmtId="0" fontId="2" fillId="0" borderId="11" xfId="56" applyFont="1" applyBorder="1" applyAlignment="1" quotePrefix="1">
      <alignment horizontal="center" vertical="center" wrapText="1"/>
      <protection/>
    </xf>
    <xf numFmtId="0" fontId="2" fillId="0" borderId="0" xfId="56" applyFont="1" applyBorder="1" applyAlignment="1" quotePrefix="1">
      <alignment horizontal="center" vertical="center" wrapText="1"/>
      <protection/>
    </xf>
    <xf numFmtId="0" fontId="8" fillId="0" borderId="23" xfId="56" applyFont="1" applyBorder="1" applyAlignment="1">
      <alignment horizontal="center" vertical="center"/>
      <protection/>
    </xf>
    <xf numFmtId="0" fontId="8" fillId="0" borderId="24" xfId="56" applyFont="1" applyBorder="1" applyAlignment="1">
      <alignment horizontal="center" vertical="center"/>
      <protection/>
    </xf>
    <xf numFmtId="0" fontId="8" fillId="0" borderId="52" xfId="56" applyFont="1" applyBorder="1" applyAlignment="1">
      <alignment horizontal="center" vertical="center"/>
      <protection/>
    </xf>
    <xf numFmtId="0" fontId="3" fillId="0" borderId="42" xfId="56" applyFont="1" applyBorder="1" applyAlignment="1">
      <alignment horizontal="center" vertical="center" textRotation="90" wrapText="1"/>
      <protection/>
    </xf>
    <xf numFmtId="0" fontId="0" fillId="0" borderId="0" xfId="56">
      <alignment/>
      <protection/>
    </xf>
    <xf numFmtId="0" fontId="0" fillId="0" borderId="20" xfId="56" applyBorder="1">
      <alignment/>
      <protection/>
    </xf>
    <xf numFmtId="0" fontId="2" fillId="0" borderId="57" xfId="56" applyFont="1" applyBorder="1" applyAlignment="1">
      <alignment horizontal="center" vertical="center" wrapText="1"/>
      <protection/>
    </xf>
    <xf numFmtId="0" fontId="2" fillId="0" borderId="14" xfId="56" applyFont="1" applyBorder="1" applyAlignment="1">
      <alignment horizontal="center" vertical="center" wrapText="1"/>
      <protection/>
    </xf>
    <xf numFmtId="0" fontId="2" fillId="0" borderId="91" xfId="56" applyFont="1" applyBorder="1" applyAlignment="1">
      <alignment horizontal="center" vertical="center" wrapText="1"/>
      <protection/>
    </xf>
    <xf numFmtId="0" fontId="2" fillId="0" borderId="55" xfId="56" applyFont="1" applyBorder="1" applyAlignment="1">
      <alignment horizontal="center" vertical="center" textRotation="90" wrapText="1"/>
      <protection/>
    </xf>
    <xf numFmtId="0" fontId="2" fillId="0" borderId="66" xfId="56" applyFont="1" applyBorder="1" applyAlignment="1">
      <alignment horizontal="left" vertical="center" wrapText="1"/>
      <protection/>
    </xf>
    <xf numFmtId="0" fontId="2" fillId="0" borderId="18" xfId="56" applyFont="1" applyBorder="1" applyAlignment="1">
      <alignment horizontal="left" vertical="center" wrapText="1"/>
      <protection/>
    </xf>
    <xf numFmtId="0" fontId="6" fillId="34" borderId="40" xfId="56" applyNumberFormat="1" applyFont="1" applyFill="1" applyBorder="1" applyAlignment="1">
      <alignment horizontal="center" vertical="center" wrapText="1"/>
      <protection/>
    </xf>
    <xf numFmtId="0" fontId="6" fillId="34" borderId="26" xfId="56" applyNumberFormat="1" applyFont="1" applyFill="1" applyBorder="1" applyAlignment="1">
      <alignment horizontal="center" vertical="center" wrapText="1"/>
      <protection/>
    </xf>
    <xf numFmtId="0" fontId="6" fillId="34" borderId="27" xfId="56" applyNumberFormat="1" applyFont="1" applyFill="1" applyBorder="1" applyAlignment="1">
      <alignment horizontal="center" vertical="center" wrapText="1"/>
      <protection/>
    </xf>
    <xf numFmtId="0" fontId="2" fillId="0" borderId="20" xfId="56" applyFont="1" applyBorder="1" applyAlignment="1">
      <alignment horizontal="center" vertical="center"/>
      <protection/>
    </xf>
    <xf numFmtId="0" fontId="2" fillId="0" borderId="11" xfId="56" applyFont="1" applyBorder="1" applyAlignment="1">
      <alignment horizontal="left" vertical="center"/>
      <protection/>
    </xf>
    <xf numFmtId="0" fontId="2" fillId="0" borderId="0" xfId="56" applyFont="1" applyBorder="1" applyAlignment="1">
      <alignment horizontal="left" vertical="center"/>
      <protection/>
    </xf>
    <xf numFmtId="0" fontId="2" fillId="0" borderId="20" xfId="56" applyFont="1" applyBorder="1" applyAlignment="1">
      <alignment horizontal="left" vertical="center"/>
      <protection/>
    </xf>
    <xf numFmtId="0" fontId="2" fillId="0" borderId="11" xfId="56" applyFont="1" applyBorder="1" applyAlignment="1">
      <alignment horizontal="left" vertical="center" wrapText="1"/>
      <protection/>
    </xf>
    <xf numFmtId="0" fontId="2" fillId="0" borderId="17" xfId="56" applyFont="1" applyBorder="1" applyAlignment="1">
      <alignment horizontal="left" vertical="center" wrapText="1"/>
      <protection/>
    </xf>
    <xf numFmtId="0" fontId="3" fillId="0" borderId="0" xfId="56" applyFont="1" applyBorder="1" applyAlignment="1">
      <alignment horizontal="center" vertical="center" textRotation="90" wrapText="1"/>
      <protection/>
    </xf>
    <xf numFmtId="0" fontId="2" fillId="0" borderId="22" xfId="56" applyFont="1" applyBorder="1" applyAlignment="1">
      <alignment horizontal="center" vertical="center" textRotation="90" wrapText="1"/>
      <protection/>
    </xf>
    <xf numFmtId="3" fontId="6" fillId="35" borderId="23" xfId="56" applyNumberFormat="1" applyFont="1" applyFill="1" applyBorder="1" applyAlignment="1">
      <alignment horizontal="center" vertical="center" wrapText="1"/>
      <protection/>
    </xf>
    <xf numFmtId="3" fontId="6" fillId="35" borderId="24" xfId="56" applyNumberFormat="1" applyFont="1" applyFill="1" applyBorder="1" applyAlignment="1">
      <alignment horizontal="center" vertical="center" wrapText="1"/>
      <protection/>
    </xf>
    <xf numFmtId="0" fontId="3" fillId="0" borderId="42" xfId="56" applyFont="1" applyBorder="1" applyAlignment="1">
      <alignment horizontal="center"/>
      <protection/>
    </xf>
    <xf numFmtId="0" fontId="2" fillId="0" borderId="0" xfId="56" applyFont="1" applyFill="1" applyBorder="1" applyAlignment="1">
      <alignment horizontal="center" wrapText="1"/>
      <protection/>
    </xf>
    <xf numFmtId="0" fontId="2" fillId="0" borderId="14" xfId="56" applyFont="1" applyFill="1" applyBorder="1" applyAlignment="1">
      <alignment horizontal="center" wrapText="1"/>
      <protection/>
    </xf>
    <xf numFmtId="0" fontId="2" fillId="0" borderId="46" xfId="56" applyFont="1" applyFill="1" applyBorder="1" applyAlignment="1">
      <alignment horizontal="center" vertical="center" wrapText="1"/>
      <protection/>
    </xf>
    <xf numFmtId="0" fontId="3" fillId="0" borderId="22" xfId="56" applyFont="1" applyFill="1" applyBorder="1" applyAlignment="1">
      <alignment horizontal="center" vertical="center" wrapText="1"/>
      <protection/>
    </xf>
    <xf numFmtId="0" fontId="2" fillId="0" borderId="22" xfId="56" applyFont="1" applyFill="1" applyBorder="1" applyAlignment="1">
      <alignment horizontal="center" vertical="center" wrapText="1"/>
      <protection/>
    </xf>
    <xf numFmtId="0" fontId="2" fillId="0" borderId="0" xfId="56" applyFont="1" applyFill="1" applyBorder="1" applyAlignment="1">
      <alignment horizontal="center" vertical="center" wrapText="1"/>
      <protection/>
    </xf>
    <xf numFmtId="0" fontId="2" fillId="0" borderId="14" xfId="56" applyFont="1" applyFill="1" applyBorder="1" applyAlignment="1">
      <alignment horizontal="center" vertical="center" wrapText="1"/>
      <protection/>
    </xf>
    <xf numFmtId="3" fontId="0" fillId="34" borderId="92" xfId="56" applyNumberFormat="1" applyFont="1" applyFill="1" applyBorder="1" applyAlignment="1">
      <alignment horizontal="center" vertical="center" wrapText="1"/>
      <protection/>
    </xf>
    <xf numFmtId="3" fontId="0" fillId="34" borderId="46" xfId="56" applyNumberFormat="1" applyFont="1" applyFill="1" applyBorder="1" applyAlignment="1">
      <alignment horizontal="center" vertical="center" wrapText="1"/>
      <protection/>
    </xf>
    <xf numFmtId="3" fontId="0" fillId="34" borderId="58" xfId="56" applyNumberFormat="1" applyFont="1" applyFill="1" applyBorder="1" applyAlignment="1">
      <alignment horizontal="center" vertical="center" wrapText="1"/>
      <protection/>
    </xf>
    <xf numFmtId="3" fontId="0" fillId="34" borderId="91" xfId="56" applyNumberFormat="1" applyFont="1" applyFill="1" applyBorder="1" applyAlignment="1">
      <alignment horizontal="center" vertical="center" wrapText="1"/>
      <protection/>
    </xf>
    <xf numFmtId="3" fontId="0" fillId="34" borderId="19" xfId="56" applyNumberFormat="1" applyFont="1" applyFill="1" applyBorder="1" applyAlignment="1">
      <alignment horizontal="center" vertical="center" wrapText="1"/>
      <protection/>
    </xf>
    <xf numFmtId="3" fontId="0" fillId="35" borderId="24" xfId="56" applyNumberFormat="1" applyFont="1" applyFill="1" applyBorder="1" applyAlignment="1">
      <alignment horizontal="center" vertical="center" wrapText="1"/>
      <protection/>
    </xf>
    <xf numFmtId="3" fontId="0" fillId="35" borderId="52" xfId="56" applyNumberFormat="1" applyFont="1" applyFill="1" applyBorder="1" applyAlignment="1">
      <alignment horizontal="center" vertical="center" wrapText="1"/>
      <protection/>
    </xf>
    <xf numFmtId="0" fontId="6" fillId="34" borderId="12" xfId="56" applyNumberFormat="1" applyFont="1" applyFill="1" applyBorder="1" applyAlignment="1">
      <alignment horizontal="center" vertical="center" wrapText="1"/>
      <protection/>
    </xf>
    <xf numFmtId="0" fontId="6" fillId="34" borderId="38" xfId="56" applyNumberFormat="1" applyFont="1" applyFill="1" applyBorder="1" applyAlignment="1">
      <alignment horizontal="center" vertical="center" wrapText="1"/>
      <protection/>
    </xf>
    <xf numFmtId="3" fontId="0" fillId="43" borderId="24" xfId="56" applyNumberFormat="1" applyFont="1" applyFill="1" applyBorder="1" applyAlignment="1">
      <alignment horizontal="center" vertical="center" wrapText="1"/>
      <protection/>
    </xf>
    <xf numFmtId="3" fontId="0" fillId="43" borderId="52" xfId="56" applyNumberFormat="1" applyFont="1" applyFill="1" applyBorder="1" applyAlignment="1">
      <alignment horizontal="center" vertical="center" wrapText="1"/>
      <protection/>
    </xf>
    <xf numFmtId="0" fontId="6" fillId="34" borderId="92" xfId="56" applyNumberFormat="1" applyFont="1" applyFill="1" applyBorder="1" applyAlignment="1">
      <alignment horizontal="center" vertical="center" wrapText="1"/>
      <protection/>
    </xf>
    <xf numFmtId="0" fontId="6" fillId="34" borderId="58" xfId="56" applyNumberFormat="1" applyFont="1" applyFill="1" applyBorder="1" applyAlignment="1">
      <alignment horizontal="center" vertical="center" wrapText="1"/>
      <protection/>
    </xf>
    <xf numFmtId="0" fontId="6" fillId="34" borderId="46" xfId="56" applyNumberFormat="1" applyFont="1" applyFill="1" applyBorder="1" applyAlignment="1">
      <alignment horizontal="center" vertical="center" wrapText="1"/>
      <protection/>
    </xf>
    <xf numFmtId="0" fontId="6" fillId="34" borderId="91" xfId="56" applyNumberFormat="1" applyFont="1" applyFill="1" applyBorder="1" applyAlignment="1">
      <alignment horizontal="center" vertical="center" wrapText="1"/>
      <protection/>
    </xf>
    <xf numFmtId="0" fontId="6" fillId="34" borderId="37" xfId="56" applyNumberFormat="1" applyFont="1" applyFill="1" applyBorder="1" applyAlignment="1">
      <alignment horizontal="center" vertical="center" wrapText="1"/>
      <protection/>
    </xf>
    <xf numFmtId="0" fontId="6" fillId="34" borderId="64" xfId="56" applyNumberFormat="1" applyFont="1" applyFill="1" applyBorder="1" applyAlignment="1">
      <alignment horizontal="center" vertical="center" wrapText="1"/>
      <protection/>
    </xf>
    <xf numFmtId="0" fontId="6" fillId="34" borderId="44" xfId="56" applyNumberFormat="1" applyFont="1" applyFill="1" applyBorder="1" applyAlignment="1">
      <alignment horizontal="center" vertical="center" wrapText="1"/>
      <protection/>
    </xf>
    <xf numFmtId="0" fontId="6" fillId="34" borderId="62" xfId="56" applyNumberFormat="1" applyFont="1" applyFill="1" applyBorder="1" applyAlignment="1">
      <alignment horizontal="center" vertical="center" wrapText="1"/>
      <protection/>
    </xf>
    <xf numFmtId="0" fontId="6" fillId="34" borderId="96" xfId="56" applyNumberFormat="1" applyFont="1" applyFill="1" applyBorder="1" applyAlignment="1">
      <alignment horizontal="center" vertical="center" wrapText="1"/>
      <protection/>
    </xf>
    <xf numFmtId="0" fontId="6" fillId="34" borderId="15" xfId="56" applyNumberFormat="1" applyFont="1" applyFill="1" applyBorder="1" applyAlignment="1">
      <alignment horizontal="center" vertical="center" wrapText="1"/>
      <protection/>
    </xf>
    <xf numFmtId="0" fontId="6" fillId="34" borderId="34" xfId="56" applyNumberFormat="1" applyFont="1" applyFill="1" applyBorder="1" applyAlignment="1">
      <alignment horizontal="center" vertical="center" wrapText="1"/>
      <protection/>
    </xf>
    <xf numFmtId="0" fontId="6" fillId="35" borderId="31" xfId="56" applyNumberFormat="1" applyFont="1" applyFill="1" applyBorder="1" applyAlignment="1">
      <alignment horizontal="center" vertical="center" wrapText="1"/>
      <protection/>
    </xf>
    <xf numFmtId="0" fontId="6" fillId="35" borderId="32" xfId="56" applyNumberFormat="1" applyFont="1" applyFill="1" applyBorder="1" applyAlignment="1">
      <alignment horizontal="center" vertical="center" wrapText="1"/>
      <protection/>
    </xf>
    <xf numFmtId="0" fontId="6" fillId="34" borderId="61" xfId="56" applyNumberFormat="1" applyFont="1" applyFill="1" applyBorder="1" applyAlignment="1">
      <alignment horizontal="center" vertical="center" wrapText="1"/>
      <protection/>
    </xf>
    <xf numFmtId="0" fontId="6" fillId="34" borderId="19" xfId="56" applyNumberFormat="1" applyFont="1" applyFill="1" applyBorder="1" applyAlignment="1">
      <alignment horizontal="center" vertical="center" wrapText="1"/>
      <protection/>
    </xf>
    <xf numFmtId="0" fontId="6" fillId="34" borderId="65" xfId="56" applyNumberFormat="1" applyFont="1" applyFill="1" applyBorder="1" applyAlignment="1">
      <alignment horizontal="center" vertical="center" wrapText="1"/>
      <protection/>
    </xf>
    <xf numFmtId="0" fontId="6" fillId="35" borderId="24" xfId="56" applyNumberFormat="1" applyFont="1" applyFill="1" applyBorder="1" applyAlignment="1">
      <alignment horizontal="center" vertical="center" wrapText="1"/>
      <protection/>
    </xf>
    <xf numFmtId="0" fontId="6" fillId="35" borderId="52" xfId="56" applyNumberFormat="1" applyFont="1" applyFill="1" applyBorder="1" applyAlignment="1">
      <alignment horizontal="center" vertical="center" wrapText="1"/>
      <protection/>
    </xf>
    <xf numFmtId="3" fontId="0" fillId="0" borderId="11" xfId="56" applyNumberFormat="1" applyFill="1" applyBorder="1" applyAlignment="1">
      <alignment vertical="center"/>
      <protection/>
    </xf>
    <xf numFmtId="3" fontId="0" fillId="0" borderId="0" xfId="56" applyNumberFormat="1" applyFill="1" applyBorder="1" applyAlignment="1">
      <alignment vertical="center"/>
      <protection/>
    </xf>
    <xf numFmtId="3" fontId="0" fillId="0" borderId="17" xfId="56" applyNumberFormat="1" applyFill="1" applyBorder="1" applyAlignment="1">
      <alignment vertical="center"/>
      <protection/>
    </xf>
    <xf numFmtId="0" fontId="6" fillId="33" borderId="23" xfId="56" applyNumberFormat="1" applyFont="1" applyFill="1" applyBorder="1" applyAlignment="1">
      <alignment horizontal="center" vertical="center" wrapText="1"/>
      <protection/>
    </xf>
    <xf numFmtId="0" fontId="6" fillId="33" borderId="24" xfId="56" applyNumberFormat="1" applyFont="1" applyFill="1" applyBorder="1" applyAlignment="1">
      <alignment horizontal="center" vertical="center" wrapText="1"/>
      <protection/>
    </xf>
    <xf numFmtId="0" fontId="6" fillId="33" borderId="52" xfId="56" applyNumberFormat="1" applyFont="1" applyFill="1" applyBorder="1" applyAlignment="1">
      <alignment horizontal="center" vertical="center" wrapText="1"/>
      <protection/>
    </xf>
    <xf numFmtId="3" fontId="0" fillId="34" borderId="10" xfId="56" applyNumberFormat="1" applyFill="1" applyBorder="1" applyAlignment="1">
      <alignment vertical="center"/>
      <protection/>
    </xf>
    <xf numFmtId="3" fontId="0" fillId="34" borderId="31" xfId="56" applyNumberFormat="1" applyFont="1" applyFill="1" applyBorder="1" applyAlignment="1">
      <alignment horizontal="center" vertical="center" wrapText="1"/>
      <protection/>
    </xf>
    <xf numFmtId="3" fontId="0" fillId="34" borderId="22" xfId="56" applyNumberFormat="1" applyFont="1" applyFill="1" applyBorder="1" applyAlignment="1">
      <alignment horizontal="center" vertical="center" wrapText="1"/>
      <protection/>
    </xf>
    <xf numFmtId="3" fontId="0" fillId="34" borderId="37" xfId="56" applyNumberFormat="1" applyFont="1" applyFill="1" applyBorder="1" applyAlignment="1">
      <alignment horizontal="center" vertical="center" wrapText="1"/>
      <protection/>
    </xf>
    <xf numFmtId="3" fontId="0" fillId="34" borderId="72" xfId="56" applyNumberFormat="1" applyFont="1" applyFill="1" applyBorder="1" applyAlignment="1">
      <alignment horizontal="center" vertical="center" wrapText="1"/>
      <protection/>
    </xf>
    <xf numFmtId="49" fontId="2" fillId="0" borderId="11" xfId="0" applyNumberFormat="1" applyFont="1" applyBorder="1" applyAlignment="1" quotePrefix="1">
      <alignment horizontal="center" vertical="center" wrapText="1"/>
    </xf>
    <xf numFmtId="49" fontId="2" fillId="0" borderId="17" xfId="0" applyNumberFormat="1" applyFont="1" applyBorder="1" applyAlignment="1" quotePrefix="1">
      <alignment horizontal="center" vertical="center" wrapText="1"/>
    </xf>
    <xf numFmtId="1" fontId="8" fillId="34" borderId="44" xfId="0" applyNumberFormat="1" applyFont="1" applyFill="1" applyBorder="1" applyAlignment="1">
      <alignment horizontal="center" vertical="center" wrapText="1"/>
    </xf>
    <xf numFmtId="1" fontId="8" fillId="34" borderId="10" xfId="0" applyNumberFormat="1" applyFont="1" applyFill="1" applyBorder="1" applyAlignment="1">
      <alignment horizontal="center" vertical="center" wrapText="1"/>
    </xf>
    <xf numFmtId="1" fontId="8" fillId="34" borderId="16" xfId="0" applyNumberFormat="1" applyFont="1" applyFill="1" applyBorder="1" applyAlignment="1">
      <alignment horizontal="center" vertical="center" wrapText="1"/>
    </xf>
    <xf numFmtId="1" fontId="8" fillId="34" borderId="92" xfId="0" applyNumberFormat="1" applyFont="1" applyFill="1" applyBorder="1" applyAlignment="1">
      <alignment horizontal="center" vertical="center" wrapText="1"/>
    </xf>
    <xf numFmtId="1" fontId="8" fillId="34" borderId="11" xfId="0" applyNumberFormat="1" applyFont="1" applyFill="1" applyBorder="1" applyAlignment="1">
      <alignment horizontal="center" vertical="center" wrapText="1"/>
    </xf>
    <xf numFmtId="1" fontId="8" fillId="34" borderId="66" xfId="0" applyNumberFormat="1" applyFont="1" applyFill="1" applyBorder="1" applyAlignment="1">
      <alignment horizontal="center" vertical="center" wrapText="1"/>
    </xf>
    <xf numFmtId="1" fontId="6" fillId="35" borderId="29" xfId="0" applyNumberFormat="1" applyFont="1" applyFill="1" applyBorder="1" applyAlignment="1">
      <alignment horizontal="center" vertical="center" wrapText="1"/>
    </xf>
    <xf numFmtId="1" fontId="6" fillId="35" borderId="43" xfId="0" applyNumberFormat="1" applyFont="1" applyFill="1" applyBorder="1" applyAlignment="1">
      <alignment horizontal="center" vertical="center" wrapText="1"/>
    </xf>
    <xf numFmtId="1" fontId="6" fillId="35" borderId="30" xfId="0" applyNumberFormat="1" applyFont="1" applyFill="1" applyBorder="1" applyAlignment="1">
      <alignment horizontal="center" vertical="center" wrapText="1"/>
    </xf>
    <xf numFmtId="1" fontId="8" fillId="34" borderId="22" xfId="0" applyNumberFormat="1" applyFont="1" applyFill="1" applyBorder="1" applyAlignment="1">
      <alignment horizontal="center" vertical="center" wrapText="1"/>
    </xf>
    <xf numFmtId="1" fontId="8" fillId="34" borderId="0" xfId="0" applyNumberFormat="1" applyFont="1" applyFill="1" applyBorder="1" applyAlignment="1">
      <alignment horizontal="center" vertical="center" wrapText="1"/>
    </xf>
    <xf numFmtId="1" fontId="8" fillId="34" borderId="12"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58" xfId="0" applyFont="1" applyBorder="1" applyAlignment="1">
      <alignment horizontal="left" vertical="center" wrapText="1"/>
    </xf>
    <xf numFmtId="0" fontId="2" fillId="0" borderId="91" xfId="0" applyFont="1" applyBorder="1" applyAlignment="1">
      <alignment horizontal="left" vertical="center" wrapText="1"/>
    </xf>
    <xf numFmtId="49" fontId="2" fillId="0" borderId="58" xfId="0" applyNumberFormat="1" applyFont="1" applyBorder="1" applyAlignment="1">
      <alignment horizontal="left" vertical="center" wrapText="1"/>
    </xf>
    <xf numFmtId="49" fontId="2" fillId="0" borderId="64" xfId="0" applyNumberFormat="1" applyFont="1" applyBorder="1" applyAlignment="1">
      <alignment horizontal="left" vertical="center" wrapText="1"/>
    </xf>
    <xf numFmtId="0" fontId="2" fillId="0" borderId="14" xfId="0" applyFont="1" applyBorder="1" applyAlignment="1">
      <alignment horizontal="left" vertical="center" wrapText="1"/>
    </xf>
    <xf numFmtId="0" fontId="2" fillId="0" borderId="64" xfId="0" applyFont="1" applyBorder="1" applyAlignment="1">
      <alignment horizontal="left" vertical="center" wrapText="1"/>
    </xf>
    <xf numFmtId="0" fontId="2" fillId="0" borderId="55" xfId="0" applyFont="1" applyBorder="1" applyAlignment="1">
      <alignment horizontal="center" vertical="center" textRotation="90" wrapText="1"/>
    </xf>
    <xf numFmtId="0" fontId="2" fillId="0" borderId="41" xfId="0" applyFont="1" applyBorder="1" applyAlignment="1">
      <alignment horizontal="center" vertical="center" textRotation="90" wrapText="1"/>
    </xf>
    <xf numFmtId="0" fontId="2" fillId="0" borderId="59"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1" fontId="6" fillId="34" borderId="29" xfId="0" applyNumberFormat="1" applyFont="1" applyFill="1" applyBorder="1" applyAlignment="1">
      <alignment horizontal="center" vertical="center" wrapText="1"/>
    </xf>
    <xf numFmtId="1" fontId="6" fillId="34" borderId="43" xfId="0" applyNumberFormat="1" applyFont="1" applyFill="1" applyBorder="1" applyAlignment="1">
      <alignment horizontal="center" vertical="center" wrapText="1"/>
    </xf>
    <xf numFmtId="1" fontId="6" fillId="34" borderId="30" xfId="0" applyNumberFormat="1" applyFont="1" applyFill="1" applyBorder="1" applyAlignment="1">
      <alignment horizontal="center" vertical="center" wrapText="1"/>
    </xf>
    <xf numFmtId="1" fontId="6" fillId="35" borderId="22" xfId="0" applyNumberFormat="1" applyFont="1" applyFill="1" applyBorder="1" applyAlignment="1">
      <alignment horizontal="center" vertical="center" wrapText="1"/>
    </xf>
    <xf numFmtId="1" fontId="6" fillId="35" borderId="0" xfId="0" applyNumberFormat="1" applyFont="1" applyFill="1" applyBorder="1" applyAlignment="1">
      <alignment horizontal="center" vertical="center" wrapText="1"/>
    </xf>
    <xf numFmtId="1" fontId="6" fillId="35" borderId="12" xfId="0" applyNumberFormat="1" applyFont="1" applyFill="1" applyBorder="1" applyAlignment="1">
      <alignment horizontal="center" vertical="center" wrapText="1"/>
    </xf>
    <xf numFmtId="49" fontId="2" fillId="0" borderId="20" xfId="0" applyNumberFormat="1" applyFont="1" applyBorder="1" applyAlignment="1">
      <alignment horizontal="center" vertical="center" wrapText="1"/>
    </xf>
    <xf numFmtId="0" fontId="7" fillId="0" borderId="0" xfId="0" applyFont="1" applyFill="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3" fillId="0" borderId="55"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0" fillId="0" borderId="0" xfId="0" applyFont="1" applyAlignment="1">
      <alignment vertical="top" wrapText="1"/>
    </xf>
    <xf numFmtId="0" fontId="2" fillId="0" borderId="31"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2" fillId="0" borderId="42" xfId="0" applyFont="1" applyBorder="1" applyAlignment="1">
      <alignment horizontal="center" vertical="center" textRotation="90" wrapText="1"/>
    </xf>
    <xf numFmtId="0" fontId="2" fillId="0" borderId="5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4"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33" xfId="0" applyFont="1" applyBorder="1" applyAlignment="1">
      <alignment horizontal="center" vertical="center" textRotation="90" wrapText="1"/>
    </xf>
    <xf numFmtId="49" fontId="2" fillId="0" borderId="91"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190" fontId="0" fillId="34" borderId="11" xfId="0" applyNumberFormat="1" applyFill="1" applyBorder="1" applyAlignment="1">
      <alignment vertical="center"/>
    </xf>
    <xf numFmtId="190" fontId="0" fillId="34" borderId="0" xfId="0" applyNumberFormat="1" applyFill="1" applyBorder="1" applyAlignment="1">
      <alignment vertical="center"/>
    </xf>
    <xf numFmtId="190" fontId="0" fillId="34" borderId="17" xfId="0" applyNumberFormat="1" applyFill="1" applyBorder="1" applyAlignment="1">
      <alignment vertical="center"/>
    </xf>
    <xf numFmtId="190" fontId="0" fillId="0" borderId="11" xfId="0" applyNumberFormat="1" applyFill="1" applyBorder="1" applyAlignment="1">
      <alignment vertical="center"/>
    </xf>
    <xf numFmtId="190" fontId="0" fillId="0" borderId="0" xfId="0" applyNumberFormat="1" applyFill="1" applyBorder="1" applyAlignment="1">
      <alignment vertical="center"/>
    </xf>
    <xf numFmtId="190" fontId="0" fillId="0" borderId="17" xfId="0" applyNumberFormat="1" applyFill="1" applyBorder="1" applyAlignment="1">
      <alignment vertical="center"/>
    </xf>
    <xf numFmtId="1" fontId="6" fillId="33" borderId="93" xfId="0" applyNumberFormat="1" applyFont="1" applyFill="1" applyBorder="1" applyAlignment="1">
      <alignment horizontal="center" vertical="center" wrapText="1"/>
    </xf>
    <xf numFmtId="1" fontId="6" fillId="33" borderId="94" xfId="0" applyNumberFormat="1" applyFont="1" applyFill="1" applyBorder="1" applyAlignment="1">
      <alignment horizontal="center" vertical="center" wrapText="1"/>
    </xf>
    <xf numFmtId="1" fontId="6" fillId="33" borderId="95" xfId="0" applyNumberFormat="1" applyFont="1" applyFill="1" applyBorder="1" applyAlignment="1">
      <alignment horizontal="center" vertical="center" wrapText="1"/>
    </xf>
    <xf numFmtId="1" fontId="6" fillId="34" borderId="40" xfId="0" applyNumberFormat="1" applyFont="1" applyFill="1" applyBorder="1" applyAlignment="1">
      <alignment horizontal="center" vertical="center" wrapText="1"/>
    </xf>
    <xf numFmtId="1" fontId="6" fillId="34" borderId="26" xfId="0" applyNumberFormat="1" applyFont="1" applyFill="1" applyBorder="1" applyAlignment="1">
      <alignment horizontal="center" vertical="center" wrapText="1"/>
    </xf>
    <xf numFmtId="1" fontId="6" fillId="34" borderId="27" xfId="0" applyNumberFormat="1" applyFont="1" applyFill="1" applyBorder="1" applyAlignment="1">
      <alignment horizontal="center" vertical="center" wrapText="1"/>
    </xf>
    <xf numFmtId="3" fontId="6" fillId="41" borderId="45" xfId="0" applyNumberFormat="1" applyFont="1" applyFill="1" applyBorder="1" applyAlignment="1">
      <alignment horizontal="center" vertical="center" wrapText="1"/>
    </xf>
    <xf numFmtId="3" fontId="6" fillId="41" borderId="28" xfId="0" applyNumberFormat="1" applyFont="1" applyFill="1" applyBorder="1" applyAlignment="1">
      <alignment horizontal="center" vertical="center" wrapText="1"/>
    </xf>
    <xf numFmtId="3" fontId="6" fillId="41" borderId="21" xfId="0" applyNumberFormat="1" applyFont="1" applyFill="1" applyBorder="1" applyAlignment="1">
      <alignment horizontal="center" vertical="center" wrapText="1"/>
    </xf>
    <xf numFmtId="3" fontId="6" fillId="42" borderId="31" xfId="0" applyNumberFormat="1" applyFont="1" applyFill="1" applyBorder="1" applyAlignment="1">
      <alignment horizontal="center" vertical="center" wrapText="1"/>
    </xf>
    <xf numFmtId="3" fontId="6" fillId="42" borderId="42" xfId="0" applyNumberFormat="1" applyFont="1" applyFill="1" applyBorder="1" applyAlignment="1">
      <alignment horizontal="center" vertical="center" wrapText="1"/>
    </xf>
    <xf numFmtId="3" fontId="6" fillId="42" borderId="32" xfId="0" applyNumberFormat="1" applyFont="1" applyFill="1" applyBorder="1" applyAlignment="1">
      <alignment horizontal="center" vertical="center" wrapText="1"/>
    </xf>
    <xf numFmtId="3" fontId="6" fillId="42" borderId="37" xfId="0" applyNumberFormat="1" applyFont="1" applyFill="1" applyBorder="1" applyAlignment="1">
      <alignment horizontal="center" vertical="center" wrapText="1"/>
    </xf>
    <xf numFmtId="3" fontId="6" fillId="42" borderId="20" xfId="0" applyNumberFormat="1" applyFont="1" applyFill="1" applyBorder="1" applyAlignment="1">
      <alignment horizontal="center" vertical="center" wrapText="1"/>
    </xf>
    <xf numFmtId="3" fontId="6" fillId="42" borderId="38" xfId="0" applyNumberFormat="1" applyFont="1" applyFill="1" applyBorder="1" applyAlignment="1">
      <alignment horizontal="center" vertical="center" wrapText="1"/>
    </xf>
    <xf numFmtId="1" fontId="6" fillId="34" borderId="45" xfId="0" applyNumberFormat="1" applyFont="1" applyFill="1" applyBorder="1" applyAlignment="1">
      <alignment horizontal="center" vertical="center" wrapText="1"/>
    </xf>
    <xf numFmtId="1" fontId="6" fillId="34" borderId="21" xfId="0" applyNumberFormat="1" applyFont="1" applyFill="1" applyBorder="1" applyAlignment="1">
      <alignment horizontal="center" vertical="center" wrapText="1"/>
    </xf>
    <xf numFmtId="3" fontId="6" fillId="41" borderId="92" xfId="0" applyNumberFormat="1" applyFont="1" applyFill="1" applyBorder="1" applyAlignment="1">
      <alignment horizontal="center" vertical="center" wrapText="1"/>
    </xf>
    <xf numFmtId="3" fontId="6" fillId="41" borderId="11" xfId="0" applyNumberFormat="1" applyFont="1" applyFill="1" applyBorder="1" applyAlignment="1">
      <alignment horizontal="center" vertical="center" wrapText="1"/>
    </xf>
    <xf numFmtId="3" fontId="6" fillId="41" borderId="66" xfId="0" applyNumberFormat="1" applyFont="1" applyFill="1" applyBorder="1" applyAlignment="1">
      <alignment horizontal="center" vertical="center" wrapText="1"/>
    </xf>
    <xf numFmtId="3" fontId="6" fillId="42" borderId="29" xfId="0" applyNumberFormat="1" applyFont="1" applyFill="1" applyBorder="1" applyAlignment="1">
      <alignment horizontal="center" vertical="center" wrapText="1"/>
    </xf>
    <xf numFmtId="3" fontId="6" fillId="42" borderId="43" xfId="0" applyNumberFormat="1" applyFont="1" applyFill="1" applyBorder="1" applyAlignment="1">
      <alignment horizontal="center" vertical="center" wrapText="1"/>
    </xf>
    <xf numFmtId="3" fontId="6" fillId="42" borderId="30" xfId="0" applyNumberFormat="1" applyFont="1" applyFill="1" applyBorder="1" applyAlignment="1">
      <alignment horizontal="center" vertical="center" wrapText="1"/>
    </xf>
    <xf numFmtId="1" fontId="6" fillId="41" borderId="40" xfId="0" applyNumberFormat="1" applyFont="1" applyFill="1" applyBorder="1" applyAlignment="1">
      <alignment horizontal="center" vertical="center" wrapText="1"/>
    </xf>
    <xf numFmtId="1" fontId="6" fillId="41" borderId="26" xfId="0" applyNumberFormat="1" applyFont="1" applyFill="1" applyBorder="1" applyAlignment="1">
      <alignment horizontal="center" vertical="center" wrapText="1"/>
    </xf>
    <xf numFmtId="1" fontId="6" fillId="41" borderId="27" xfId="0" applyNumberFormat="1" applyFont="1" applyFill="1" applyBorder="1" applyAlignment="1">
      <alignment horizontal="center" vertical="center" wrapText="1"/>
    </xf>
    <xf numFmtId="0" fontId="6" fillId="41" borderId="44" xfId="0" applyNumberFormat="1" applyFont="1" applyFill="1" applyBorder="1" applyAlignment="1">
      <alignment horizontal="center" vertical="center" wrapText="1"/>
    </xf>
    <xf numFmtId="0" fontId="6" fillId="41" borderId="10" xfId="0" applyNumberFormat="1" applyFont="1" applyFill="1" applyBorder="1" applyAlignment="1">
      <alignment horizontal="center" vertical="center" wrapText="1"/>
    </xf>
    <xf numFmtId="0" fontId="6" fillId="41" borderId="16" xfId="0" applyNumberFormat="1" applyFont="1" applyFill="1" applyBorder="1" applyAlignment="1">
      <alignment horizontal="center" vertical="center" wrapText="1"/>
    </xf>
    <xf numFmtId="3" fontId="6" fillId="41" borderId="44" xfId="0" applyNumberFormat="1" applyFont="1" applyFill="1" applyBorder="1" applyAlignment="1">
      <alignment horizontal="center" vertical="center" wrapText="1"/>
    </xf>
    <xf numFmtId="3" fontId="6" fillId="41" borderId="10" xfId="0" applyNumberFormat="1" applyFont="1" applyFill="1" applyBorder="1" applyAlignment="1">
      <alignment horizontal="center" vertical="center" wrapText="1"/>
    </xf>
    <xf numFmtId="3" fontId="6" fillId="41" borderId="16" xfId="0" applyNumberFormat="1" applyFont="1" applyFill="1" applyBorder="1" applyAlignment="1">
      <alignment horizontal="center" vertical="center" wrapText="1"/>
    </xf>
    <xf numFmtId="3" fontId="8" fillId="41" borderId="44" xfId="0" applyNumberFormat="1" applyFont="1" applyFill="1" applyBorder="1" applyAlignment="1">
      <alignment horizontal="center" vertical="center" wrapText="1"/>
    </xf>
    <xf numFmtId="3" fontId="8" fillId="41" borderId="10" xfId="0" applyNumberFormat="1" applyFont="1" applyFill="1" applyBorder="1" applyAlignment="1">
      <alignment horizontal="center" vertical="center" wrapText="1"/>
    </xf>
    <xf numFmtId="3" fontId="8" fillId="41" borderId="16" xfId="0" applyNumberFormat="1" applyFont="1" applyFill="1" applyBorder="1" applyAlignment="1">
      <alignment horizontal="center" vertical="center" wrapText="1"/>
    </xf>
    <xf numFmtId="3" fontId="8" fillId="41" borderId="92" xfId="0" applyNumberFormat="1" applyFont="1" applyFill="1" applyBorder="1" applyAlignment="1">
      <alignment horizontal="center" vertical="center" wrapText="1"/>
    </xf>
    <xf numFmtId="3" fontId="8" fillId="41" borderId="11" xfId="0" applyNumberFormat="1" applyFont="1" applyFill="1" applyBorder="1" applyAlignment="1">
      <alignment horizontal="center" vertical="center" wrapText="1"/>
    </xf>
    <xf numFmtId="3" fontId="8" fillId="41" borderId="66" xfId="0" applyNumberFormat="1" applyFont="1" applyFill="1" applyBorder="1" applyAlignment="1">
      <alignment horizontal="center" vertical="center" wrapText="1"/>
    </xf>
    <xf numFmtId="3" fontId="8" fillId="41" borderId="46" xfId="0" applyNumberFormat="1" applyFont="1" applyFill="1" applyBorder="1" applyAlignment="1">
      <alignment horizontal="center" vertical="center" wrapText="1"/>
    </xf>
    <xf numFmtId="3" fontId="8" fillId="41" borderId="17" xfId="0" applyNumberFormat="1" applyFont="1" applyFill="1" applyBorder="1" applyAlignment="1">
      <alignment horizontal="center" vertical="center" wrapText="1"/>
    </xf>
    <xf numFmtId="3" fontId="8" fillId="41" borderId="18" xfId="0" applyNumberFormat="1" applyFont="1" applyFill="1" applyBorder="1" applyAlignment="1">
      <alignment horizontal="center" vertical="center" wrapText="1"/>
    </xf>
    <xf numFmtId="3" fontId="6" fillId="41" borderId="46" xfId="0" applyNumberFormat="1" applyFont="1" applyFill="1" applyBorder="1" applyAlignment="1">
      <alignment horizontal="center" vertical="center" wrapText="1"/>
    </xf>
    <xf numFmtId="3" fontId="6" fillId="41" borderId="17" xfId="0" applyNumberFormat="1" applyFont="1" applyFill="1" applyBorder="1" applyAlignment="1">
      <alignment horizontal="center" vertical="center" wrapText="1"/>
    </xf>
    <xf numFmtId="3" fontId="6" fillId="41" borderId="18" xfId="0" applyNumberFormat="1" applyFont="1" applyFill="1" applyBorder="1" applyAlignment="1">
      <alignment horizontal="center" vertical="center" wrapText="1"/>
    </xf>
    <xf numFmtId="0" fontId="0" fillId="0" borderId="42" xfId="0" applyBorder="1" applyAlignment="1">
      <alignment/>
    </xf>
    <xf numFmtId="0" fontId="0" fillId="0" borderId="0" xfId="0" applyBorder="1" applyAlignment="1">
      <alignment/>
    </xf>
    <xf numFmtId="0" fontId="0" fillId="0" borderId="14" xfId="0" applyBorder="1" applyAlignment="1">
      <alignment/>
    </xf>
    <xf numFmtId="3" fontId="6" fillId="34" borderId="40" xfId="0" applyNumberFormat="1"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2" fillId="0" borderId="59"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0" fillId="0" borderId="11" xfId="0" applyBorder="1" applyAlignment="1">
      <alignment/>
    </xf>
    <xf numFmtId="0" fontId="0" fillId="0" borderId="58" xfId="0" applyBorder="1" applyAlignment="1">
      <alignment/>
    </xf>
    <xf numFmtId="0" fontId="2" fillId="0" borderId="17"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190" fontId="0" fillId="34" borderId="11" xfId="0" applyNumberFormat="1" applyFill="1" applyBorder="1" applyAlignment="1">
      <alignment horizontal="center" vertical="center"/>
    </xf>
    <xf numFmtId="190" fontId="0" fillId="34" borderId="0" xfId="0" applyNumberFormat="1" applyFill="1" applyBorder="1" applyAlignment="1">
      <alignment horizontal="center" vertical="center"/>
    </xf>
    <xf numFmtId="190" fontId="0" fillId="34" borderId="17" xfId="0" applyNumberFormat="1" applyFill="1" applyBorder="1" applyAlignment="1">
      <alignment horizontal="center" vertical="center"/>
    </xf>
    <xf numFmtId="0" fontId="0" fillId="0" borderId="17" xfId="0" applyBorder="1" applyAlignment="1">
      <alignment/>
    </xf>
    <xf numFmtId="0" fontId="0" fillId="0" borderId="91" xfId="0" applyBorder="1" applyAlignment="1">
      <alignment/>
    </xf>
    <xf numFmtId="0" fontId="2" fillId="0" borderId="3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58"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91" xfId="0" applyFont="1" applyBorder="1" applyAlignment="1">
      <alignment horizontal="center" vertical="center" textRotation="90" wrapText="1"/>
    </xf>
    <xf numFmtId="0" fontId="2" fillId="36" borderId="58"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91" xfId="0" applyFont="1" applyFill="1" applyBorder="1" applyAlignment="1">
      <alignment horizontal="left" vertical="center" wrapText="1"/>
    </xf>
    <xf numFmtId="0" fontId="2" fillId="36" borderId="55" xfId="0" applyFont="1" applyFill="1" applyBorder="1" applyAlignment="1">
      <alignment horizontal="center" vertical="center" textRotation="90" wrapText="1"/>
    </xf>
    <xf numFmtId="0" fontId="2" fillId="36" borderId="41" xfId="0" applyFont="1" applyFill="1" applyBorder="1" applyAlignment="1">
      <alignment horizontal="center" vertical="center" textRotation="90" wrapText="1"/>
    </xf>
    <xf numFmtId="0" fontId="2" fillId="36" borderId="33" xfId="0" applyFont="1" applyFill="1" applyBorder="1" applyAlignment="1">
      <alignment horizontal="center" vertical="center" textRotation="90" wrapText="1"/>
    </xf>
    <xf numFmtId="0" fontId="2" fillId="36" borderId="11" xfId="0" applyFont="1" applyFill="1" applyBorder="1" applyAlignment="1">
      <alignment horizontal="center" vertical="center" textRotation="90" wrapText="1"/>
    </xf>
    <xf numFmtId="0" fontId="2" fillId="36" borderId="0" xfId="0" applyFont="1" applyFill="1" applyBorder="1" applyAlignment="1">
      <alignment horizontal="center" vertical="center" textRotation="90" wrapText="1"/>
    </xf>
    <xf numFmtId="0" fontId="2" fillId="36" borderId="17" xfId="0" applyFont="1" applyFill="1" applyBorder="1" applyAlignment="1">
      <alignment horizontal="center" vertical="center" textRotation="90" wrapText="1"/>
    </xf>
    <xf numFmtId="0" fontId="2" fillId="36" borderId="11"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57" xfId="0" applyFont="1" applyBorder="1" applyAlignment="1">
      <alignment horizontal="center" vertical="center" wrapText="1"/>
    </xf>
    <xf numFmtId="0" fontId="2" fillId="0" borderId="91" xfId="0" applyFont="1" applyBorder="1" applyAlignment="1">
      <alignment horizontal="center" vertical="center" wrapText="1"/>
    </xf>
    <xf numFmtId="0" fontId="2" fillId="36" borderId="58" xfId="0" applyFont="1" applyFill="1" applyBorder="1" applyAlignment="1">
      <alignment horizontal="center" vertical="center" textRotation="90" wrapText="1"/>
    </xf>
    <xf numFmtId="0" fontId="2" fillId="36" borderId="91" xfId="0" applyFont="1" applyFill="1" applyBorder="1" applyAlignment="1">
      <alignment horizontal="center" vertical="center" textRotation="90" wrapText="1"/>
    </xf>
    <xf numFmtId="0" fontId="2" fillId="0" borderId="71" xfId="0" applyFont="1" applyBorder="1" applyAlignment="1">
      <alignment horizontal="left" vertical="center" wrapText="1"/>
    </xf>
    <xf numFmtId="0" fontId="2" fillId="0" borderId="62" xfId="0" applyFont="1" applyBorder="1" applyAlignment="1">
      <alignment horizontal="left" vertical="center" wrapText="1"/>
    </xf>
    <xf numFmtId="0" fontId="2" fillId="0" borderId="56" xfId="0" applyFont="1" applyBorder="1" applyAlignment="1">
      <alignment horizontal="center" vertical="center" textRotation="90"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8" xfId="0" applyFont="1" applyBorder="1" applyAlignment="1">
      <alignment vertical="center"/>
    </xf>
    <xf numFmtId="0" fontId="2" fillId="0" borderId="21" xfId="0" applyFont="1" applyBorder="1" applyAlignment="1">
      <alignment vertical="center"/>
    </xf>
    <xf numFmtId="0" fontId="2" fillId="40" borderId="10" xfId="0" applyFont="1" applyFill="1" applyBorder="1" applyAlignment="1">
      <alignment horizontal="left" vertical="center" wrapText="1"/>
    </xf>
    <xf numFmtId="0" fontId="2" fillId="40" borderId="16" xfId="0" applyFont="1" applyFill="1" applyBorder="1" applyAlignment="1">
      <alignment horizontal="left" vertical="center" wrapText="1"/>
    </xf>
    <xf numFmtId="0" fontId="0" fillId="34" borderId="0" xfId="0" applyFill="1" applyBorder="1" applyAlignment="1">
      <alignment horizontal="center" vertical="center"/>
    </xf>
    <xf numFmtId="0" fontId="2" fillId="0" borderId="10" xfId="0" applyFont="1" applyBorder="1" applyAlignment="1">
      <alignment vertical="center"/>
    </xf>
    <xf numFmtId="0" fontId="2" fillId="0" borderId="16" xfId="0" applyFont="1" applyBorder="1" applyAlignment="1">
      <alignment vertical="center"/>
    </xf>
    <xf numFmtId="3" fontId="8" fillId="34" borderId="22" xfId="0" applyNumberFormat="1" applyFont="1" applyFill="1" applyBorder="1" applyAlignment="1">
      <alignment horizontal="center" vertical="center" wrapText="1"/>
    </xf>
    <xf numFmtId="3" fontId="8" fillId="34" borderId="0" xfId="0" applyNumberFormat="1" applyFont="1" applyFill="1" applyBorder="1" applyAlignment="1">
      <alignment horizontal="center" vertical="center" wrapText="1"/>
    </xf>
    <xf numFmtId="3" fontId="8" fillId="34" borderId="12" xfId="0" applyNumberFormat="1" applyFont="1" applyFill="1" applyBorder="1" applyAlignment="1">
      <alignment horizontal="center" vertical="center" wrapText="1"/>
    </xf>
    <xf numFmtId="3" fontId="8" fillId="34" borderId="37" xfId="0" applyNumberFormat="1" applyFont="1" applyFill="1" applyBorder="1" applyAlignment="1">
      <alignment horizontal="center" vertical="center" wrapText="1"/>
    </xf>
    <xf numFmtId="3" fontId="8" fillId="34" borderId="20" xfId="0" applyNumberFormat="1" applyFont="1" applyFill="1" applyBorder="1" applyAlignment="1">
      <alignment horizontal="center" vertical="center" wrapText="1"/>
    </xf>
    <xf numFmtId="3" fontId="8" fillId="34" borderId="38" xfId="0" applyNumberFormat="1" applyFont="1" applyFill="1" applyBorder="1" applyAlignment="1">
      <alignment horizontal="center" vertical="center" wrapText="1"/>
    </xf>
    <xf numFmtId="3" fontId="0" fillId="0" borderId="11" xfId="0" applyNumberFormat="1" applyFont="1" applyBorder="1" applyAlignment="1">
      <alignment vertical="center"/>
    </xf>
    <xf numFmtId="3" fontId="0" fillId="0" borderId="0" xfId="0" applyNumberFormat="1" applyFont="1" applyBorder="1" applyAlignment="1">
      <alignment vertical="center"/>
    </xf>
    <xf numFmtId="0" fontId="0" fillId="0" borderId="17" xfId="0" applyFont="1" applyBorder="1" applyAlignment="1">
      <alignment vertical="center"/>
    </xf>
    <xf numFmtId="3" fontId="0" fillId="34" borderId="11" xfId="0" applyNumberFormat="1" applyFill="1" applyBorder="1" applyAlignment="1">
      <alignment vertical="center"/>
    </xf>
    <xf numFmtId="3" fontId="0" fillId="34" borderId="17" xfId="0" applyNumberFormat="1" applyFill="1" applyBorder="1" applyAlignment="1">
      <alignment vertical="center"/>
    </xf>
    <xf numFmtId="0" fontId="3" fillId="0" borderId="39" xfId="0" applyFont="1" applyBorder="1" applyAlignment="1">
      <alignment horizontal="center" vertical="center" textRotation="90" wrapText="1"/>
    </xf>
    <xf numFmtId="0" fontId="6" fillId="35" borderId="31" xfId="0" applyFont="1" applyFill="1" applyBorder="1" applyAlignment="1">
      <alignment horizontal="center" vertical="center" wrapText="1"/>
    </xf>
    <xf numFmtId="0" fontId="6" fillId="35" borderId="42"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62" xfId="0" applyFont="1" applyBorder="1" applyAlignment="1">
      <alignment horizontal="center" vertical="center"/>
    </xf>
    <xf numFmtId="0" fontId="2" fillId="0" borderId="54" xfId="0" applyFont="1" applyBorder="1" applyAlignment="1">
      <alignment horizontal="center" vertical="center"/>
    </xf>
    <xf numFmtId="0" fontId="3" fillId="0" borderId="53"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10" xfId="0" applyFont="1" applyBorder="1" applyAlignment="1" quotePrefix="1">
      <alignment horizontal="center" vertical="center"/>
    </xf>
    <xf numFmtId="0" fontId="3" fillId="0" borderId="40"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3" fontId="6" fillId="33" borderId="23" xfId="0" applyNumberFormat="1" applyFont="1" applyFill="1" applyBorder="1" applyAlignment="1">
      <alignment horizontal="center" vertical="center" wrapText="1"/>
    </xf>
    <xf numFmtId="3" fontId="6" fillId="33" borderId="24" xfId="0" applyNumberFormat="1" applyFont="1" applyFill="1" applyBorder="1" applyAlignment="1">
      <alignment horizontal="center" vertical="center" wrapText="1"/>
    </xf>
    <xf numFmtId="3" fontId="6" fillId="33" borderId="52" xfId="0" applyNumberFormat="1" applyFont="1" applyFill="1" applyBorder="1" applyAlignment="1">
      <alignment horizontal="center" vertical="center" wrapText="1"/>
    </xf>
    <xf numFmtId="0" fontId="2" fillId="0" borderId="62" xfId="0" applyFont="1" applyBorder="1" applyAlignment="1">
      <alignment horizontal="center" vertical="center" wrapText="1"/>
    </xf>
    <xf numFmtId="0" fontId="3" fillId="0" borderId="10" xfId="0" applyFont="1" applyBorder="1" applyAlignment="1">
      <alignment horizontal="center" vertical="center" textRotation="90" wrapText="1"/>
    </xf>
    <xf numFmtId="0" fontId="2" fillId="0" borderId="58" xfId="56" applyFont="1" applyBorder="1" applyAlignment="1">
      <alignment horizontal="center" vertical="center" wrapText="1"/>
      <protection/>
    </xf>
    <xf numFmtId="3" fontId="6" fillId="35" borderId="29" xfId="56" applyNumberFormat="1" applyFont="1" applyFill="1" applyBorder="1" applyAlignment="1">
      <alignment horizontal="center" vertical="center" wrapText="1"/>
      <protection/>
    </xf>
    <xf numFmtId="3" fontId="6" fillId="35" borderId="43" xfId="56" applyNumberFormat="1" applyFont="1" applyFill="1" applyBorder="1" applyAlignment="1">
      <alignment horizontal="center" vertical="center" wrapText="1"/>
      <protection/>
    </xf>
    <xf numFmtId="3" fontId="6" fillId="35" borderId="30" xfId="56" applyNumberFormat="1" applyFont="1" applyFill="1" applyBorder="1" applyAlignment="1">
      <alignment horizontal="center" vertical="center" wrapText="1"/>
      <protection/>
    </xf>
    <xf numFmtId="3" fontId="6" fillId="37" borderId="44" xfId="56" applyNumberFormat="1" applyFont="1" applyFill="1" applyBorder="1" applyAlignment="1">
      <alignment horizontal="center" vertical="center" wrapText="1"/>
      <protection/>
    </xf>
    <xf numFmtId="3" fontId="6" fillId="37" borderId="10" xfId="56" applyNumberFormat="1" applyFont="1" applyFill="1" applyBorder="1" applyAlignment="1">
      <alignment horizontal="center" vertical="center" wrapText="1"/>
      <protection/>
    </xf>
    <xf numFmtId="3" fontId="6" fillId="37" borderId="16" xfId="56" applyNumberFormat="1" applyFont="1" applyFill="1" applyBorder="1" applyAlignment="1">
      <alignment horizontal="center" vertical="center" wrapText="1"/>
      <protection/>
    </xf>
    <xf numFmtId="0" fontId="6" fillId="37" borderId="58" xfId="56" applyFont="1" applyFill="1" applyBorder="1" applyAlignment="1">
      <alignment horizontal="center" vertical="center" wrapText="1"/>
      <protection/>
    </xf>
    <xf numFmtId="0" fontId="6" fillId="37" borderId="64" xfId="56" applyFont="1" applyFill="1" applyBorder="1" applyAlignment="1">
      <alignment horizontal="center" vertical="center" wrapText="1"/>
      <protection/>
    </xf>
    <xf numFmtId="3" fontId="6" fillId="37" borderId="74" xfId="56" applyNumberFormat="1" applyFont="1" applyFill="1" applyBorder="1" applyAlignment="1">
      <alignment horizontal="center" vertical="center" wrapText="1"/>
      <protection/>
    </xf>
    <xf numFmtId="3" fontId="6" fillId="37" borderId="35" xfId="56" applyNumberFormat="1" applyFont="1" applyFill="1" applyBorder="1" applyAlignment="1">
      <alignment horizontal="center" vertical="center" wrapText="1"/>
      <protection/>
    </xf>
    <xf numFmtId="3" fontId="6" fillId="37" borderId="61" xfId="56" applyNumberFormat="1" applyFont="1" applyFill="1" applyBorder="1" applyAlignment="1">
      <alignment horizontal="center" vertical="center" wrapText="1"/>
      <protection/>
    </xf>
    <xf numFmtId="3" fontId="6" fillId="37" borderId="72" xfId="56" applyNumberFormat="1" applyFont="1" applyFill="1" applyBorder="1" applyAlignment="1">
      <alignment horizontal="center" vertical="center" wrapText="1"/>
      <protection/>
    </xf>
    <xf numFmtId="3" fontId="6" fillId="34" borderId="29" xfId="56" applyNumberFormat="1" applyFont="1" applyFill="1" applyBorder="1" applyAlignment="1">
      <alignment horizontal="center" vertical="center" wrapText="1"/>
      <protection/>
    </xf>
    <xf numFmtId="3" fontId="6" fillId="34" borderId="43" xfId="56" applyNumberFormat="1" applyFont="1" applyFill="1" applyBorder="1" applyAlignment="1">
      <alignment horizontal="center" vertical="center" wrapText="1"/>
      <protection/>
    </xf>
    <xf numFmtId="3" fontId="6" fillId="34" borderId="30" xfId="56" applyNumberFormat="1" applyFont="1" applyFill="1" applyBorder="1" applyAlignment="1">
      <alignment horizontal="center" vertical="center" wrapText="1"/>
      <protection/>
    </xf>
    <xf numFmtId="0" fontId="6" fillId="43" borderId="23" xfId="56" applyFont="1" applyFill="1" applyBorder="1" applyAlignment="1">
      <alignment horizontal="center" vertical="center" wrapText="1"/>
      <protection/>
    </xf>
    <xf numFmtId="0" fontId="6" fillId="43" borderId="24" xfId="56" applyFont="1" applyFill="1" applyBorder="1" applyAlignment="1">
      <alignment horizontal="center" vertical="center" wrapText="1"/>
      <protection/>
    </xf>
    <xf numFmtId="0" fontId="6" fillId="43" borderId="52" xfId="56" applyFont="1" applyFill="1" applyBorder="1" applyAlignment="1">
      <alignment horizontal="center" vertical="center" wrapText="1"/>
      <protection/>
    </xf>
    <xf numFmtId="3" fontId="6" fillId="37" borderId="40" xfId="56" applyNumberFormat="1" applyFont="1" applyFill="1" applyBorder="1" applyAlignment="1">
      <alignment horizontal="center" vertical="center" wrapText="1"/>
      <protection/>
    </xf>
    <xf numFmtId="3" fontId="6" fillId="37" borderId="26" xfId="56" applyNumberFormat="1" applyFont="1" applyFill="1" applyBorder="1" applyAlignment="1">
      <alignment horizontal="center" vertical="center" wrapText="1"/>
      <protection/>
    </xf>
    <xf numFmtId="3" fontId="6" fillId="37" borderId="27" xfId="56" applyNumberFormat="1" applyFont="1" applyFill="1" applyBorder="1" applyAlignment="1">
      <alignment horizontal="center" vertical="center" wrapText="1"/>
      <protection/>
    </xf>
    <xf numFmtId="3" fontId="0" fillId="0" borderId="11" xfId="56" applyNumberFormat="1" applyFont="1" applyBorder="1" applyAlignment="1">
      <alignment vertical="center"/>
      <protection/>
    </xf>
    <xf numFmtId="0" fontId="0" fillId="0" borderId="0" xfId="56" applyFont="1" applyBorder="1" applyAlignment="1">
      <alignment vertical="center"/>
      <protection/>
    </xf>
    <xf numFmtId="0" fontId="0" fillId="0" borderId="17" xfId="56" applyFont="1" applyBorder="1" applyAlignment="1">
      <alignment vertical="center"/>
      <protection/>
    </xf>
    <xf numFmtId="3" fontId="0" fillId="37" borderId="11" xfId="56" applyNumberFormat="1" applyFill="1" applyBorder="1" applyAlignment="1">
      <alignment vertical="center"/>
      <protection/>
    </xf>
    <xf numFmtId="3" fontId="0" fillId="37" borderId="0" xfId="56" applyNumberFormat="1" applyFill="1" applyBorder="1" applyAlignment="1">
      <alignment vertical="center"/>
      <protection/>
    </xf>
    <xf numFmtId="3" fontId="0" fillId="37" borderId="17" xfId="56" applyNumberFormat="1" applyFill="1" applyBorder="1" applyAlignment="1">
      <alignment vertical="center"/>
      <protection/>
    </xf>
    <xf numFmtId="3" fontId="6" fillId="33" borderId="23" xfId="56" applyNumberFormat="1" applyFont="1" applyFill="1" applyBorder="1" applyAlignment="1">
      <alignment horizontal="center" vertical="center" wrapText="1"/>
      <protection/>
    </xf>
    <xf numFmtId="3" fontId="6" fillId="33" borderId="24" xfId="56" applyNumberFormat="1" applyFont="1" applyFill="1" applyBorder="1" applyAlignment="1">
      <alignment horizontal="center" vertical="center" wrapText="1"/>
      <protection/>
    </xf>
    <xf numFmtId="3" fontId="6" fillId="33" borderId="52" xfId="56" applyNumberFormat="1" applyFont="1" applyFill="1" applyBorder="1" applyAlignment="1">
      <alignment horizontal="center" vertical="center" wrapText="1"/>
      <protection/>
    </xf>
    <xf numFmtId="0" fontId="2" fillId="0" borderId="0" xfId="56" applyFont="1" applyAlignment="1">
      <alignment horizontal="center" vertical="center" textRotation="90"/>
      <protection/>
    </xf>
    <xf numFmtId="0" fontId="2" fillId="0" borderId="12" xfId="56" applyFont="1" applyFill="1" applyBorder="1" applyAlignment="1">
      <alignment horizontal="center" vertical="center" wrapText="1"/>
      <protection/>
    </xf>
    <xf numFmtId="0" fontId="2" fillId="0" borderId="38" xfId="56" applyFont="1" applyFill="1" applyBorder="1" applyAlignment="1">
      <alignment horizontal="center" vertical="center" wrapText="1"/>
      <protection/>
    </xf>
    <xf numFmtId="0" fontId="3" fillId="0" borderId="92" xfId="56" applyFont="1" applyBorder="1" applyAlignment="1">
      <alignment horizontal="center"/>
      <protection/>
    </xf>
    <xf numFmtId="0" fontId="3" fillId="0" borderId="11" xfId="56" applyFont="1" applyBorder="1" applyAlignment="1">
      <alignment horizontal="center"/>
      <protection/>
    </xf>
    <xf numFmtId="0" fontId="3" fillId="0" borderId="58" xfId="56" applyFont="1" applyBorder="1" applyAlignment="1">
      <alignment horizontal="center"/>
      <protection/>
    </xf>
    <xf numFmtId="3" fontId="6" fillId="43" borderId="31" xfId="56" applyNumberFormat="1" applyFont="1" applyFill="1" applyBorder="1" applyAlignment="1">
      <alignment horizontal="center" vertical="center" wrapText="1"/>
      <protection/>
    </xf>
    <xf numFmtId="3" fontId="6" fillId="43" borderId="42" xfId="56" applyNumberFormat="1" applyFont="1" applyFill="1" applyBorder="1" applyAlignment="1">
      <alignment horizontal="center" vertical="center" wrapText="1"/>
      <protection/>
    </xf>
    <xf numFmtId="3" fontId="6" fillId="43" borderId="22" xfId="56" applyNumberFormat="1" applyFont="1" applyFill="1" applyBorder="1" applyAlignment="1">
      <alignment horizontal="center" vertical="center" wrapText="1"/>
      <protection/>
    </xf>
    <xf numFmtId="3" fontId="6" fillId="43" borderId="0" xfId="56" applyNumberFormat="1" applyFont="1" applyFill="1" applyBorder="1" applyAlignment="1">
      <alignment horizontal="center" vertical="center" wrapText="1"/>
      <protection/>
    </xf>
    <xf numFmtId="3" fontId="6" fillId="43" borderId="37" xfId="56" applyNumberFormat="1" applyFont="1" applyFill="1" applyBorder="1" applyAlignment="1">
      <alignment horizontal="center" vertical="center" wrapText="1"/>
      <protection/>
    </xf>
    <xf numFmtId="3" fontId="6" fillId="43" borderId="20" xfId="56" applyNumberFormat="1" applyFont="1" applyFill="1" applyBorder="1" applyAlignment="1">
      <alignment horizontal="center" vertical="center" wrapText="1"/>
      <protection/>
    </xf>
    <xf numFmtId="3" fontId="6" fillId="35" borderId="52" xfId="56" applyNumberFormat="1" applyFont="1" applyFill="1" applyBorder="1" applyAlignment="1">
      <alignment horizontal="center" vertical="center" wrapText="1"/>
      <protection/>
    </xf>
    <xf numFmtId="3" fontId="6" fillId="33" borderId="43" xfId="56" applyNumberFormat="1" applyFont="1" applyFill="1" applyBorder="1" applyAlignment="1">
      <alignment horizontal="center" vertical="center" wrapText="1"/>
      <protection/>
    </xf>
    <xf numFmtId="3" fontId="6" fillId="33" borderId="38" xfId="56" applyNumberFormat="1" applyFont="1" applyFill="1" applyBorder="1" applyAlignment="1">
      <alignment horizontal="center" vertical="center" wrapText="1"/>
      <protection/>
    </xf>
    <xf numFmtId="3" fontId="6" fillId="43" borderId="29" xfId="56" applyNumberFormat="1" applyFont="1" applyFill="1" applyBorder="1" applyAlignment="1">
      <alignment horizontal="center" vertical="center" wrapText="1"/>
      <protection/>
    </xf>
    <xf numFmtId="3" fontId="6" fillId="43" borderId="30" xfId="56" applyNumberFormat="1" applyFont="1" applyFill="1" applyBorder="1" applyAlignment="1">
      <alignment horizontal="center" vertical="center" wrapText="1"/>
      <protection/>
    </xf>
    <xf numFmtId="3" fontId="6" fillId="34" borderId="61" xfId="56" applyNumberFormat="1" applyFont="1" applyFill="1" applyBorder="1" applyAlignment="1">
      <alignment horizontal="center" vertical="center" wrapText="1"/>
      <protection/>
    </xf>
    <xf numFmtId="3" fontId="6" fillId="34" borderId="19" xfId="56" applyNumberFormat="1" applyFont="1" applyFill="1" applyBorder="1" applyAlignment="1">
      <alignment horizontal="center" vertical="center" wrapText="1"/>
      <protection/>
    </xf>
    <xf numFmtId="3" fontId="6" fillId="34" borderId="72" xfId="56" applyNumberFormat="1" applyFont="1" applyFill="1" applyBorder="1" applyAlignment="1">
      <alignment horizontal="center" vertical="center" wrapText="1"/>
      <protection/>
    </xf>
    <xf numFmtId="3" fontId="0" fillId="0" borderId="11" xfId="56" applyNumberFormat="1" applyFont="1" applyFill="1" applyBorder="1" applyAlignment="1">
      <alignment vertical="center"/>
      <protection/>
    </xf>
    <xf numFmtId="3" fontId="0" fillId="0" borderId="0" xfId="56" applyNumberFormat="1" applyFont="1" applyFill="1" applyBorder="1" applyAlignment="1">
      <alignment vertical="center"/>
      <protection/>
    </xf>
    <xf numFmtId="3" fontId="0" fillId="0" borderId="17" xfId="56" applyNumberFormat="1" applyFont="1" applyFill="1" applyBorder="1" applyAlignment="1">
      <alignment vertical="center"/>
      <protection/>
    </xf>
    <xf numFmtId="3" fontId="6" fillId="43" borderId="12" xfId="56" applyNumberFormat="1" applyFont="1" applyFill="1" applyBorder="1" applyAlignment="1">
      <alignment horizontal="center" vertical="center" wrapText="1"/>
      <protection/>
    </xf>
    <xf numFmtId="3" fontId="6" fillId="43" borderId="24" xfId="56" applyNumberFormat="1" applyFont="1" applyFill="1" applyBorder="1" applyAlignment="1">
      <alignment horizontal="center" vertical="center" wrapText="1"/>
      <protection/>
    </xf>
    <xf numFmtId="3" fontId="0" fillId="34" borderId="11" xfId="56" applyNumberFormat="1" applyFont="1" applyFill="1" applyBorder="1" applyAlignment="1">
      <alignment vertical="center"/>
      <protection/>
    </xf>
    <xf numFmtId="0" fontId="0" fillId="34" borderId="17" xfId="56" applyFont="1" applyFill="1" applyBorder="1" applyAlignment="1">
      <alignment vertical="center"/>
      <protection/>
    </xf>
    <xf numFmtId="0" fontId="0" fillId="34" borderId="0" xfId="56" applyFont="1" applyFill="1" applyAlignment="1">
      <alignment vertical="center"/>
      <protection/>
    </xf>
    <xf numFmtId="0" fontId="0" fillId="34" borderId="0" xfId="56" applyFont="1" applyFill="1" applyBorder="1" applyAlignment="1">
      <alignment vertical="center"/>
      <protection/>
    </xf>
    <xf numFmtId="3" fontId="0" fillId="0" borderId="0" xfId="56" applyNumberFormat="1" applyFont="1" applyBorder="1" applyAlignment="1">
      <alignment vertical="center"/>
      <protection/>
    </xf>
    <xf numFmtId="0" fontId="2" fillId="0" borderId="13" xfId="56" applyFont="1" applyFill="1" applyBorder="1" applyAlignment="1">
      <alignment horizontal="center" vertical="center" wrapText="1"/>
      <protection/>
    </xf>
    <xf numFmtId="0" fontId="2" fillId="0" borderId="35" xfId="56" applyFont="1" applyFill="1" applyBorder="1" applyAlignment="1">
      <alignment horizontal="center" vertical="center" wrapText="1"/>
      <protection/>
    </xf>
    <xf numFmtId="0" fontId="2" fillId="0" borderId="72" xfId="56" applyFont="1" applyFill="1" applyBorder="1" applyAlignment="1">
      <alignment horizontal="center" vertical="center" wrapText="1"/>
      <protection/>
    </xf>
    <xf numFmtId="0" fontId="2" fillId="0" borderId="41" xfId="56" applyFont="1" applyFill="1" applyBorder="1" applyAlignment="1">
      <alignment horizontal="center" wrapText="1"/>
      <protection/>
    </xf>
    <xf numFmtId="0" fontId="2" fillId="0" borderId="59" xfId="56" applyFont="1" applyFill="1" applyBorder="1" applyAlignment="1">
      <alignment horizontal="center" vertical="center" wrapText="1"/>
      <protection/>
    </xf>
    <xf numFmtId="0" fontId="2" fillId="0" borderId="64" xfId="56" applyFont="1" applyFill="1" applyBorder="1" applyAlignment="1">
      <alignment horizontal="center" vertical="center" wrapText="1"/>
      <protection/>
    </xf>
    <xf numFmtId="0" fontId="2" fillId="0" borderId="15" xfId="56" applyFont="1" applyFill="1" applyBorder="1" applyAlignment="1">
      <alignment horizontal="center" wrapText="1"/>
      <protection/>
    </xf>
    <xf numFmtId="0" fontId="2" fillId="0" borderId="13" xfId="56" applyFont="1" applyFill="1" applyBorder="1" applyAlignment="1">
      <alignment horizontal="center" wrapText="1"/>
      <protection/>
    </xf>
    <xf numFmtId="0" fontId="2" fillId="0" borderId="97" xfId="56" applyFont="1" applyFill="1" applyBorder="1" applyAlignment="1">
      <alignment horizontal="center" vertical="center" wrapText="1"/>
      <protection/>
    </xf>
    <xf numFmtId="0" fontId="2" fillId="0" borderId="98"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3" fillId="0" borderId="13" xfId="56" applyFont="1" applyFill="1" applyBorder="1" applyAlignment="1">
      <alignment horizontal="center" vertical="center" wrapText="1"/>
      <protection/>
    </xf>
    <xf numFmtId="0" fontId="3" fillId="0" borderId="47" xfId="56" applyFont="1" applyBorder="1" applyAlignment="1">
      <alignment horizontal="center"/>
      <protection/>
    </xf>
    <xf numFmtId="0" fontId="3" fillId="0" borderId="74" xfId="56" applyFont="1" applyBorder="1" applyAlignment="1">
      <alignment horizontal="center"/>
      <protection/>
    </xf>
    <xf numFmtId="0" fontId="2" fillId="0" borderId="15" xfId="56" applyFont="1" applyFill="1" applyBorder="1" applyAlignment="1">
      <alignment horizontal="center" vertical="center" wrapText="1"/>
      <protection/>
    </xf>
    <xf numFmtId="0" fontId="3" fillId="0" borderId="96" xfId="56" applyFont="1" applyBorder="1" applyAlignment="1">
      <alignment horizontal="center"/>
      <protection/>
    </xf>
    <xf numFmtId="0" fontId="3" fillId="0" borderId="99" xfId="56" applyFont="1" applyBorder="1" applyAlignment="1">
      <alignment horizontal="center"/>
      <protection/>
    </xf>
    <xf numFmtId="0" fontId="3" fillId="0" borderId="100" xfId="56" applyFont="1" applyBorder="1" applyAlignment="1">
      <alignment horizontal="center"/>
      <protection/>
    </xf>
    <xf numFmtId="0" fontId="2" fillId="0" borderId="19" xfId="56" applyFont="1" applyFill="1" applyBorder="1" applyAlignment="1">
      <alignment horizontal="center" wrapText="1"/>
      <protection/>
    </xf>
    <xf numFmtId="3" fontId="6" fillId="34" borderId="92" xfId="56" applyNumberFormat="1" applyFont="1" applyFill="1" applyBorder="1" applyAlignment="1">
      <alignment horizontal="center" vertical="center" wrapText="1"/>
      <protection/>
    </xf>
    <xf numFmtId="3" fontId="6" fillId="34" borderId="58" xfId="56" applyNumberFormat="1" applyFont="1" applyFill="1" applyBorder="1" applyAlignment="1">
      <alignment horizontal="center" vertical="center" wrapText="1"/>
      <protection/>
    </xf>
    <xf numFmtId="3" fontId="6" fillId="34" borderId="22" xfId="56" applyNumberFormat="1" applyFont="1" applyFill="1" applyBorder="1" applyAlignment="1">
      <alignment horizontal="center" vertical="center" wrapText="1"/>
      <protection/>
    </xf>
    <xf numFmtId="3" fontId="6" fillId="34" borderId="14" xfId="56" applyNumberFormat="1" applyFont="1" applyFill="1" applyBorder="1" applyAlignment="1">
      <alignment horizontal="center" vertical="center" wrapText="1"/>
      <protection/>
    </xf>
    <xf numFmtId="3" fontId="6" fillId="34" borderId="64" xfId="56" applyNumberFormat="1" applyFont="1" applyFill="1" applyBorder="1" applyAlignment="1">
      <alignment horizontal="center" vertical="center" wrapText="1"/>
      <protection/>
    </xf>
    <xf numFmtId="3" fontId="6" fillId="34" borderId="56" xfId="56" applyNumberFormat="1" applyFont="1" applyFill="1" applyBorder="1" applyAlignment="1">
      <alignment horizontal="center" vertical="center" wrapText="1"/>
      <protection/>
    </xf>
    <xf numFmtId="3" fontId="6" fillId="34" borderId="32" xfId="56" applyNumberFormat="1" applyFont="1" applyFill="1" applyBorder="1" applyAlignment="1">
      <alignment horizontal="center" vertical="center" wrapText="1"/>
      <protection/>
    </xf>
    <xf numFmtId="3" fontId="6" fillId="34" borderId="41" xfId="56" applyNumberFormat="1" applyFont="1" applyFill="1" applyBorder="1" applyAlignment="1">
      <alignment horizontal="center" vertical="center" wrapText="1"/>
      <protection/>
    </xf>
    <xf numFmtId="3" fontId="6" fillId="34" borderId="12" xfId="56" applyNumberFormat="1" applyFont="1" applyFill="1" applyBorder="1" applyAlignment="1">
      <alignment horizontal="center" vertical="center" wrapText="1"/>
      <protection/>
    </xf>
    <xf numFmtId="3" fontId="6" fillId="34" borderId="59" xfId="56" applyNumberFormat="1" applyFont="1" applyFill="1" applyBorder="1" applyAlignment="1">
      <alignment horizontal="center" vertical="center" wrapText="1"/>
      <protection/>
    </xf>
    <xf numFmtId="3" fontId="6" fillId="34" borderId="69" xfId="56" applyNumberFormat="1" applyFont="1" applyFill="1" applyBorder="1" applyAlignment="1">
      <alignment horizontal="center" vertical="center" wrapText="1"/>
      <protection/>
    </xf>
    <xf numFmtId="3" fontId="6" fillId="34" borderId="101" xfId="56" applyNumberFormat="1" applyFont="1" applyFill="1" applyBorder="1" applyAlignment="1">
      <alignment horizontal="center" vertical="center" wrapText="1"/>
      <protection/>
    </xf>
    <xf numFmtId="0" fontId="2" fillId="0" borderId="37" xfId="56" applyFont="1" applyFill="1" applyBorder="1" applyAlignment="1">
      <alignment horizontal="center" vertical="center" wrapText="1"/>
      <protection/>
    </xf>
    <xf numFmtId="3" fontId="6" fillId="43" borderId="43" xfId="56" applyNumberFormat="1" applyFont="1" applyFill="1" applyBorder="1" applyAlignment="1">
      <alignment horizontal="center" vertical="center" wrapText="1"/>
      <protection/>
    </xf>
    <xf numFmtId="3" fontId="6" fillId="43" borderId="32" xfId="56" applyNumberFormat="1" applyFont="1" applyFill="1" applyBorder="1" applyAlignment="1">
      <alignment horizontal="center" vertical="center" wrapText="1"/>
      <protection/>
    </xf>
    <xf numFmtId="3" fontId="0" fillId="0" borderId="11" xfId="56" applyNumberFormat="1" applyFont="1" applyBorder="1" applyAlignment="1">
      <alignment horizontal="center" vertical="center"/>
      <protection/>
    </xf>
    <xf numFmtId="0" fontId="0" fillId="0" borderId="0" xfId="56" applyFont="1" applyBorder="1" applyAlignment="1">
      <alignment horizontal="center" vertical="center"/>
      <protection/>
    </xf>
    <xf numFmtId="0" fontId="0" fillId="0" borderId="17" xfId="56" applyFont="1" applyBorder="1" applyAlignment="1">
      <alignment horizontal="center" vertical="center"/>
      <protection/>
    </xf>
    <xf numFmtId="3" fontId="0" fillId="34" borderId="11" xfId="56" applyNumberFormat="1" applyFill="1" applyBorder="1" applyAlignment="1">
      <alignment horizontal="center" vertical="center"/>
      <protection/>
    </xf>
    <xf numFmtId="3" fontId="0" fillId="34" borderId="17" xfId="56" applyNumberFormat="1" applyFill="1" applyBorder="1" applyAlignment="1">
      <alignment horizontal="center" vertical="center"/>
      <protection/>
    </xf>
    <xf numFmtId="49" fontId="2" fillId="0" borderId="1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0" fontId="3" fillId="0" borderId="56" xfId="0" applyFont="1" applyBorder="1" applyAlignment="1">
      <alignment horizontal="center" vertical="center" textRotation="90" wrapText="1"/>
    </xf>
    <xf numFmtId="3" fontId="6" fillId="34" borderId="47" xfId="0" applyNumberFormat="1" applyFont="1" applyFill="1" applyBorder="1" applyAlignment="1">
      <alignment horizontal="center" vertical="center" wrapText="1"/>
    </xf>
    <xf numFmtId="3" fontId="6" fillId="34" borderId="15" xfId="0" applyNumberFormat="1" applyFont="1" applyFill="1" applyBorder="1" applyAlignment="1">
      <alignment horizontal="center" vertical="center" wrapText="1"/>
    </xf>
    <xf numFmtId="0" fontId="2" fillId="0" borderId="22" xfId="0" applyFont="1" applyBorder="1" applyAlignment="1">
      <alignment horizontal="center" vertical="center" textRotation="90" wrapText="1"/>
    </xf>
    <xf numFmtId="0" fontId="2" fillId="0" borderId="57" xfId="0" applyFont="1" applyBorder="1" applyAlignment="1">
      <alignment horizontal="left" vertical="center" wrapText="1"/>
    </xf>
    <xf numFmtId="3" fontId="6" fillId="35" borderId="29" xfId="0" applyNumberFormat="1" applyFont="1" applyFill="1" applyBorder="1" applyAlignment="1">
      <alignment horizontal="center" vertical="center"/>
    </xf>
    <xf numFmtId="3" fontId="6" fillId="35" borderId="43" xfId="0" applyNumberFormat="1" applyFont="1" applyFill="1" applyBorder="1" applyAlignment="1">
      <alignment horizontal="center" vertical="center"/>
    </xf>
    <xf numFmtId="3" fontId="6" fillId="35" borderId="30" xfId="0" applyNumberFormat="1" applyFont="1" applyFill="1" applyBorder="1" applyAlignment="1">
      <alignment horizontal="center" vertical="center"/>
    </xf>
    <xf numFmtId="49" fontId="2" fillId="0" borderId="10"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3" fontId="6" fillId="34" borderId="31" xfId="0" applyNumberFormat="1" applyFont="1" applyFill="1" applyBorder="1" applyAlignment="1">
      <alignment horizontal="center" vertical="center" wrapText="1"/>
    </xf>
    <xf numFmtId="3" fontId="6" fillId="34" borderId="42" xfId="0" applyNumberFormat="1" applyFont="1" applyFill="1" applyBorder="1" applyAlignment="1">
      <alignment horizontal="center" vertical="center" wrapText="1"/>
    </xf>
    <xf numFmtId="3" fontId="6" fillId="34" borderId="32" xfId="0" applyNumberFormat="1"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3" fontId="6" fillId="34" borderId="0" xfId="0" applyNumberFormat="1" applyFont="1" applyFill="1" applyBorder="1" applyAlignment="1">
      <alignment horizontal="center" vertical="center" wrapText="1"/>
    </xf>
    <xf numFmtId="3" fontId="6" fillId="34" borderId="12" xfId="0" applyNumberFormat="1" applyFont="1" applyFill="1" applyBorder="1" applyAlignment="1">
      <alignment horizontal="center" vertical="center" wrapText="1"/>
    </xf>
    <xf numFmtId="3" fontId="6" fillId="34" borderId="37" xfId="0" applyNumberFormat="1" applyFont="1" applyFill="1" applyBorder="1" applyAlignment="1">
      <alignment horizontal="center" vertical="center" wrapText="1"/>
    </xf>
    <xf numFmtId="3" fontId="6" fillId="34" borderId="20" xfId="0" applyNumberFormat="1" applyFont="1" applyFill="1" applyBorder="1" applyAlignment="1">
      <alignment horizontal="center" vertical="center" wrapText="1"/>
    </xf>
    <xf numFmtId="3" fontId="6" fillId="34" borderId="43" xfId="0" applyNumberFormat="1" applyFont="1" applyFill="1" applyBorder="1" applyAlignment="1">
      <alignment horizontal="center" vertical="center" wrapText="1"/>
    </xf>
    <xf numFmtId="3" fontId="6" fillId="34" borderId="30" xfId="0" applyNumberFormat="1" applyFont="1" applyFill="1" applyBorder="1" applyAlignment="1">
      <alignment horizontal="center" vertical="center" wrapText="1"/>
    </xf>
    <xf numFmtId="3" fontId="0" fillId="0" borderId="11" xfId="0" applyNumberFormat="1" applyFill="1" applyBorder="1" applyAlignment="1">
      <alignment vertical="center"/>
    </xf>
    <xf numFmtId="3" fontId="0" fillId="0" borderId="17" xfId="0" applyNumberFormat="1" applyFill="1" applyBorder="1" applyAlignment="1">
      <alignment vertical="center"/>
    </xf>
    <xf numFmtId="3" fontId="6" fillId="43" borderId="31" xfId="0" applyNumberFormat="1" applyFont="1" applyFill="1" applyBorder="1" applyAlignment="1">
      <alignment horizontal="center" vertical="center" wrapText="1"/>
    </xf>
    <xf numFmtId="3" fontId="6" fillId="43" borderId="42" xfId="0" applyNumberFormat="1" applyFont="1" applyFill="1" applyBorder="1" applyAlignment="1">
      <alignment horizontal="center" vertical="center" wrapText="1"/>
    </xf>
    <xf numFmtId="3" fontId="6" fillId="43" borderId="12" xfId="0" applyNumberFormat="1" applyFont="1" applyFill="1" applyBorder="1" applyAlignment="1">
      <alignment horizontal="center" vertical="center" wrapText="1"/>
    </xf>
    <xf numFmtId="3" fontId="6" fillId="43" borderId="22" xfId="0" applyNumberFormat="1" applyFont="1" applyFill="1" applyBorder="1" applyAlignment="1">
      <alignment horizontal="center" vertical="center" wrapText="1"/>
    </xf>
    <xf numFmtId="3" fontId="6" fillId="43" borderId="0" xfId="0" applyNumberFormat="1" applyFont="1" applyFill="1" applyBorder="1" applyAlignment="1">
      <alignment horizontal="center" vertical="center" wrapText="1"/>
    </xf>
    <xf numFmtId="3" fontId="6" fillId="43" borderId="23" xfId="0" applyNumberFormat="1" applyFont="1" applyFill="1" applyBorder="1" applyAlignment="1">
      <alignment horizontal="center" vertical="center" wrapText="1"/>
    </xf>
    <xf numFmtId="3" fontId="6" fillId="43" borderId="24" xfId="0" applyNumberFormat="1" applyFont="1" applyFill="1" applyBorder="1" applyAlignment="1">
      <alignment horizontal="center" vertical="center" wrapText="1"/>
    </xf>
    <xf numFmtId="3" fontId="6" fillId="33" borderId="43" xfId="0" applyNumberFormat="1" applyFont="1" applyFill="1" applyBorder="1" applyAlignment="1">
      <alignment horizontal="center" vertical="center" wrapText="1"/>
    </xf>
    <xf numFmtId="3" fontId="6" fillId="33" borderId="38" xfId="0" applyNumberFormat="1" applyFont="1" applyFill="1" applyBorder="1" applyAlignment="1">
      <alignment horizontal="center" vertical="center" wrapText="1"/>
    </xf>
    <xf numFmtId="0" fontId="2" fillId="0" borderId="58" xfId="0" applyFont="1" applyBorder="1" applyAlignment="1">
      <alignment horizontal="left" vertical="center"/>
    </xf>
    <xf numFmtId="0" fontId="2" fillId="0" borderId="14" xfId="0" applyFont="1" applyBorder="1" applyAlignment="1">
      <alignment horizontal="left" vertical="center"/>
    </xf>
    <xf numFmtId="0" fontId="2" fillId="0" borderId="91" xfId="0" applyFont="1" applyBorder="1" applyAlignment="1">
      <alignment horizontal="left" vertical="center"/>
    </xf>
    <xf numFmtId="3" fontId="6" fillId="37" borderId="46" xfId="0" applyNumberFormat="1" applyFont="1" applyFill="1" applyBorder="1" applyAlignment="1">
      <alignment horizontal="center" vertical="center" wrapText="1"/>
    </xf>
    <xf numFmtId="3" fontId="6" fillId="37" borderId="17" xfId="0" applyNumberFormat="1" applyFont="1" applyFill="1" applyBorder="1" applyAlignment="1">
      <alignment horizontal="center" vertical="center" wrapText="1"/>
    </xf>
    <xf numFmtId="3" fontId="6" fillId="37" borderId="18" xfId="0" applyNumberFormat="1" applyFont="1" applyFill="1" applyBorder="1" applyAlignment="1">
      <alignment horizontal="center" vertical="center" wrapText="1"/>
    </xf>
    <xf numFmtId="3" fontId="6" fillId="37" borderId="22" xfId="0" applyNumberFormat="1" applyFont="1" applyFill="1" applyBorder="1" applyAlignment="1">
      <alignment horizontal="center" vertical="center" wrapText="1"/>
    </xf>
    <xf numFmtId="3" fontId="6" fillId="37" borderId="0" xfId="0" applyNumberFormat="1" applyFont="1" applyFill="1" applyBorder="1" applyAlignment="1">
      <alignment horizontal="center" vertical="center" wrapText="1"/>
    </xf>
    <xf numFmtId="3" fontId="6" fillId="37" borderId="12" xfId="0" applyNumberFormat="1" applyFont="1" applyFill="1" applyBorder="1" applyAlignment="1">
      <alignment horizontal="center" vertical="center" wrapText="1"/>
    </xf>
    <xf numFmtId="0" fontId="2" fillId="0" borderId="57" xfId="0" applyFont="1" applyBorder="1" applyAlignment="1">
      <alignment horizontal="left" vertical="center"/>
    </xf>
    <xf numFmtId="3" fontId="6" fillId="37" borderId="40" xfId="0" applyNumberFormat="1" applyFont="1" applyFill="1" applyBorder="1" applyAlignment="1">
      <alignment horizontal="center" vertical="center" wrapText="1"/>
    </xf>
    <xf numFmtId="3" fontId="6" fillId="37" borderId="26" xfId="0" applyNumberFormat="1" applyFont="1" applyFill="1" applyBorder="1" applyAlignment="1">
      <alignment horizontal="center" vertical="center" wrapText="1"/>
    </xf>
    <xf numFmtId="3" fontId="6" fillId="37" borderId="27"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2" fillId="0" borderId="42"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4" xfId="0" applyFont="1" applyFill="1" applyBorder="1" applyAlignment="1">
      <alignment horizontal="center" vertical="center" wrapText="1"/>
    </xf>
    <xf numFmtId="3" fontId="6" fillId="37" borderId="45" xfId="0" applyNumberFormat="1" applyFont="1" applyFill="1" applyBorder="1" applyAlignment="1">
      <alignment horizontal="center" vertical="center" wrapText="1"/>
    </xf>
    <xf numFmtId="3" fontId="6" fillId="37" borderId="11" xfId="0" applyNumberFormat="1" applyFont="1" applyFill="1" applyBorder="1" applyAlignment="1">
      <alignment horizontal="center" vertical="center" wrapText="1"/>
    </xf>
    <xf numFmtId="3" fontId="6" fillId="37" borderId="28" xfId="0" applyNumberFormat="1" applyFont="1" applyFill="1" applyBorder="1" applyAlignment="1">
      <alignment horizontal="center" vertical="center" wrapText="1"/>
    </xf>
    <xf numFmtId="3" fontId="6" fillId="37" borderId="21" xfId="0" applyNumberFormat="1" applyFont="1" applyFill="1" applyBorder="1" applyAlignment="1">
      <alignment horizontal="center" vertical="center" wrapText="1"/>
    </xf>
    <xf numFmtId="3" fontId="6" fillId="34" borderId="26" xfId="0" applyNumberFormat="1" applyFont="1" applyFill="1" applyBorder="1" applyAlignment="1">
      <alignment horizontal="center" vertical="center" wrapText="1"/>
    </xf>
    <xf numFmtId="3" fontId="6" fillId="34" borderId="27" xfId="0" applyNumberFormat="1" applyFont="1" applyFill="1" applyBorder="1" applyAlignment="1">
      <alignment horizontal="center" vertical="center" wrapText="1"/>
    </xf>
    <xf numFmtId="3" fontId="6" fillId="37" borderId="44" xfId="0" applyNumberFormat="1" applyFont="1" applyFill="1" applyBorder="1" applyAlignment="1">
      <alignment horizontal="center" vertical="center" wrapText="1"/>
    </xf>
    <xf numFmtId="3" fontId="6" fillId="37" borderId="10" xfId="0" applyNumberFormat="1" applyFont="1" applyFill="1" applyBorder="1" applyAlignment="1">
      <alignment horizontal="center" vertical="center" wrapText="1"/>
    </xf>
    <xf numFmtId="3" fontId="6" fillId="37" borderId="16"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3" fontId="0" fillId="37" borderId="11" xfId="0" applyNumberFormat="1" applyFont="1" applyFill="1" applyBorder="1" applyAlignment="1">
      <alignment vertical="center"/>
    </xf>
    <xf numFmtId="0" fontId="0" fillId="37" borderId="0" xfId="0" applyFont="1" applyFill="1" applyBorder="1" applyAlignment="1">
      <alignment vertical="center"/>
    </xf>
    <xf numFmtId="0" fontId="0" fillId="37" borderId="17" xfId="0" applyFont="1" applyFill="1" applyBorder="1" applyAlignment="1">
      <alignment vertical="center"/>
    </xf>
    <xf numFmtId="3" fontId="0" fillId="37" borderId="11" xfId="0" applyNumberFormat="1" applyFill="1" applyBorder="1" applyAlignment="1">
      <alignment vertical="center"/>
    </xf>
    <xf numFmtId="0" fontId="0" fillId="37" borderId="0" xfId="0" applyFill="1" applyBorder="1" applyAlignment="1">
      <alignment vertical="center"/>
    </xf>
    <xf numFmtId="0" fontId="0" fillId="37" borderId="17" xfId="0" applyFill="1" applyBorder="1" applyAlignment="1">
      <alignment vertical="center"/>
    </xf>
    <xf numFmtId="3" fontId="0" fillId="34" borderId="0" xfId="0" applyNumberFormat="1" applyFill="1" applyBorder="1" applyAlignment="1">
      <alignment vertical="center"/>
    </xf>
    <xf numFmtId="3" fontId="6" fillId="37" borderId="53" xfId="0" applyNumberFormat="1" applyFont="1" applyFill="1" applyBorder="1" applyAlignment="1">
      <alignment horizontal="center" vertical="center" wrapText="1"/>
    </xf>
    <xf numFmtId="3" fontId="0" fillId="0" borderId="0" xfId="0" applyNumberFormat="1" applyFill="1" applyBorder="1" applyAlignment="1">
      <alignment vertical="center"/>
    </xf>
    <xf numFmtId="3" fontId="6" fillId="33" borderId="29" xfId="0" applyNumberFormat="1" applyFont="1" applyFill="1" applyBorder="1" applyAlignment="1">
      <alignment horizontal="center" vertical="center" wrapText="1"/>
    </xf>
    <xf numFmtId="3" fontId="6" fillId="38" borderId="29" xfId="0" applyNumberFormat="1" applyFont="1" applyFill="1" applyBorder="1" applyAlignment="1">
      <alignment horizontal="center" vertical="center" wrapText="1"/>
    </xf>
    <xf numFmtId="3" fontId="6" fillId="38" borderId="43" xfId="0" applyNumberFormat="1" applyFont="1" applyFill="1" applyBorder="1" applyAlignment="1">
      <alignment horizontal="center" vertical="center" wrapText="1"/>
    </xf>
    <xf numFmtId="3" fontId="6" fillId="38" borderId="30" xfId="0" applyNumberFormat="1" applyFont="1" applyFill="1" applyBorder="1" applyAlignment="1">
      <alignment horizontal="center" vertical="center" wrapText="1"/>
    </xf>
    <xf numFmtId="3" fontId="0" fillId="34" borderId="11" xfId="0" applyNumberFormat="1" applyFont="1" applyFill="1" applyBorder="1" applyAlignment="1">
      <alignment vertical="center"/>
    </xf>
    <xf numFmtId="0" fontId="0" fillId="34" borderId="17" xfId="0" applyFont="1" applyFill="1" applyBorder="1" applyAlignment="1">
      <alignment vertical="center"/>
    </xf>
    <xf numFmtId="0" fontId="0" fillId="0" borderId="0" xfId="56" applyFont="1" applyFill="1" applyBorder="1" applyAlignment="1">
      <alignment vertical="top" wrapText="1"/>
      <protection/>
    </xf>
    <xf numFmtId="3" fontId="0" fillId="44" borderId="10" xfId="56" applyNumberFormat="1" applyFill="1" applyBorder="1" applyAlignment="1">
      <alignment vertical="center"/>
      <protection/>
    </xf>
    <xf numFmtId="0" fontId="2" fillId="0" borderId="41" xfId="56" applyFont="1" applyFill="1" applyBorder="1" applyAlignment="1">
      <alignment horizontal="center" vertical="center" wrapText="1"/>
      <protection/>
    </xf>
    <xf numFmtId="0" fontId="2" fillId="0" borderId="75" xfId="56" applyFont="1" applyFill="1" applyBorder="1" applyAlignment="1">
      <alignment horizontal="center" vertical="center" wrapText="1"/>
      <protection/>
    </xf>
    <xf numFmtId="0" fontId="3" fillId="0" borderId="83" xfId="56" applyFont="1" applyFill="1" applyBorder="1" applyAlignment="1">
      <alignment horizontal="center" vertical="center" wrapText="1"/>
      <protection/>
    </xf>
    <xf numFmtId="0" fontId="2" fillId="0" borderId="83" xfId="56" applyFont="1" applyFill="1" applyBorder="1" applyAlignment="1">
      <alignment horizontal="center" vertical="center" wrapText="1"/>
      <protection/>
    </xf>
    <xf numFmtId="0" fontId="2" fillId="0" borderId="34" xfId="56" applyFont="1" applyFill="1" applyBorder="1" applyAlignment="1">
      <alignment horizontal="center" vertical="center" wrapText="1"/>
      <protection/>
    </xf>
    <xf numFmtId="0" fontId="2" fillId="0" borderId="76" xfId="56" applyFont="1" applyFill="1" applyBorder="1" applyAlignment="1">
      <alignment horizontal="center" vertical="center" wrapText="1"/>
      <protection/>
    </xf>
    <xf numFmtId="0" fontId="2" fillId="0" borderId="85" xfId="56" applyFont="1" applyFill="1" applyBorder="1" applyAlignment="1">
      <alignment horizontal="center" vertical="center" wrapText="1"/>
      <protection/>
    </xf>
    <xf numFmtId="0" fontId="6" fillId="44" borderId="29" xfId="56" applyFont="1" applyFill="1" applyBorder="1" applyAlignment="1">
      <alignment horizontal="center" vertical="center" wrapText="1"/>
      <protection/>
    </xf>
    <xf numFmtId="0" fontId="6" fillId="44" borderId="43" xfId="56" applyFont="1" applyFill="1" applyBorder="1" applyAlignment="1">
      <alignment horizontal="center" vertical="center" wrapText="1"/>
      <protection/>
    </xf>
    <xf numFmtId="0" fontId="6" fillId="44" borderId="30" xfId="56" applyFont="1" applyFill="1" applyBorder="1" applyAlignment="1">
      <alignment horizontal="center" vertical="center" wrapText="1"/>
      <protection/>
    </xf>
    <xf numFmtId="0" fontId="6" fillId="34" borderId="22" xfId="56" applyFont="1" applyFill="1" applyBorder="1" applyAlignment="1">
      <alignment horizontal="center" vertical="center" wrapText="1"/>
      <protection/>
    </xf>
    <xf numFmtId="0" fontId="6" fillId="34" borderId="0" xfId="56" applyFont="1" applyFill="1" applyBorder="1" applyAlignment="1">
      <alignment horizontal="center" vertical="center" wrapText="1"/>
      <protection/>
    </xf>
    <xf numFmtId="0" fontId="6" fillId="34" borderId="12" xfId="56" applyFont="1" applyFill="1" applyBorder="1" applyAlignment="1">
      <alignment horizontal="center" vertical="center" wrapText="1"/>
      <protection/>
    </xf>
    <xf numFmtId="0" fontId="6" fillId="34" borderId="4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0" fontId="6" fillId="34" borderId="18" xfId="56" applyFont="1" applyFill="1" applyBorder="1" applyAlignment="1">
      <alignment horizontal="center" vertical="center" wrapText="1"/>
      <protection/>
    </xf>
    <xf numFmtId="0" fontId="6" fillId="34" borderId="44" xfId="56" applyFont="1" applyFill="1" applyBorder="1" applyAlignment="1">
      <alignment horizontal="center" vertical="center" wrapText="1"/>
      <protection/>
    </xf>
    <xf numFmtId="0" fontId="6" fillId="34" borderId="10"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92" xfId="56" applyFont="1" applyFill="1" applyBorder="1" applyAlignment="1">
      <alignment horizontal="center" vertical="center" wrapText="1"/>
      <protection/>
    </xf>
    <xf numFmtId="0" fontId="6" fillId="34" borderId="11" xfId="56" applyFont="1" applyFill="1" applyBorder="1" applyAlignment="1">
      <alignment horizontal="center" vertical="center" wrapText="1"/>
      <protection/>
    </xf>
    <xf numFmtId="0" fontId="6" fillId="34" borderId="66" xfId="56" applyFont="1" applyFill="1" applyBorder="1" applyAlignment="1">
      <alignment horizontal="center" vertical="center" wrapText="1"/>
      <protection/>
    </xf>
    <xf numFmtId="0" fontId="6" fillId="44" borderId="40" xfId="56" applyFont="1" applyFill="1" applyBorder="1" applyAlignment="1">
      <alignment horizontal="center" vertical="center" wrapText="1"/>
      <protection/>
    </xf>
    <xf numFmtId="0" fontId="6" fillId="44" borderId="26" xfId="56" applyFont="1" applyFill="1" applyBorder="1" applyAlignment="1">
      <alignment horizontal="center" vertical="center" wrapText="1"/>
      <protection/>
    </xf>
    <xf numFmtId="0" fontId="6" fillId="44" borderId="27" xfId="56" applyFont="1" applyFill="1" applyBorder="1" applyAlignment="1">
      <alignment horizontal="center" vertical="center" wrapText="1"/>
      <protection/>
    </xf>
    <xf numFmtId="0" fontId="6" fillId="44" borderId="45" xfId="56" applyFont="1" applyFill="1" applyBorder="1" applyAlignment="1">
      <alignment horizontal="center" vertical="center" wrapText="1"/>
      <protection/>
    </xf>
    <xf numFmtId="0" fontId="6" fillId="44" borderId="28" xfId="56" applyFont="1" applyFill="1" applyBorder="1" applyAlignment="1">
      <alignment horizontal="center" vertical="center" wrapText="1"/>
      <protection/>
    </xf>
    <xf numFmtId="0" fontId="6" fillId="44" borderId="21" xfId="56" applyFont="1" applyFill="1" applyBorder="1" applyAlignment="1">
      <alignment horizontal="center" vertical="center" wrapText="1"/>
      <protection/>
    </xf>
    <xf numFmtId="0" fontId="6" fillId="34" borderId="37" xfId="56" applyFont="1" applyFill="1" applyBorder="1" applyAlignment="1">
      <alignment horizontal="center" vertical="center" wrapText="1"/>
      <protection/>
    </xf>
    <xf numFmtId="0" fontId="6" fillId="34" borderId="20" xfId="56" applyFont="1" applyFill="1" applyBorder="1" applyAlignment="1">
      <alignment horizontal="center" vertical="center" wrapText="1"/>
      <protection/>
    </xf>
    <xf numFmtId="3" fontId="6" fillId="42" borderId="29" xfId="56" applyNumberFormat="1" applyFont="1" applyFill="1" applyBorder="1" applyAlignment="1">
      <alignment horizontal="center" vertical="center" wrapText="1"/>
      <protection/>
    </xf>
    <xf numFmtId="3" fontId="6" fillId="42" borderId="30" xfId="56" applyNumberFormat="1" applyFont="1" applyFill="1" applyBorder="1" applyAlignment="1">
      <alignment horizontal="center" vertical="center" wrapText="1"/>
      <protection/>
    </xf>
    <xf numFmtId="0" fontId="6" fillId="34" borderId="31" xfId="56" applyFont="1" applyFill="1" applyBorder="1" applyAlignment="1">
      <alignment horizontal="center" vertical="center" wrapText="1"/>
      <protection/>
    </xf>
    <xf numFmtId="0" fontId="6" fillId="34" borderId="42" xfId="56" applyFont="1" applyFill="1" applyBorder="1" applyAlignment="1">
      <alignment horizontal="center" vertical="center" wrapText="1"/>
      <protection/>
    </xf>
    <xf numFmtId="0" fontId="6" fillId="34" borderId="32" xfId="56" applyFont="1" applyFill="1" applyBorder="1" applyAlignment="1">
      <alignment horizontal="center" vertical="center" wrapText="1"/>
      <protection/>
    </xf>
    <xf numFmtId="3" fontId="6" fillId="37" borderId="31" xfId="0" applyNumberFormat="1" applyFont="1" applyFill="1" applyBorder="1" applyAlignment="1">
      <alignment horizontal="center" vertical="center" wrapText="1"/>
    </xf>
    <xf numFmtId="3" fontId="6" fillId="37" borderId="15" xfId="0" applyNumberFormat="1" applyFont="1" applyFill="1" applyBorder="1" applyAlignment="1">
      <alignment horizontal="center" vertical="center" wrapText="1"/>
    </xf>
    <xf numFmtId="3" fontId="6" fillId="37" borderId="37" xfId="0" applyNumberFormat="1" applyFont="1" applyFill="1" applyBorder="1" applyAlignment="1">
      <alignment horizontal="center" vertical="center" wrapText="1"/>
    </xf>
    <xf numFmtId="3" fontId="6" fillId="34" borderId="29" xfId="0" applyNumberFormat="1" applyFont="1" applyFill="1" applyBorder="1" applyAlignment="1">
      <alignment horizontal="center" vertical="center" wrapText="1"/>
    </xf>
    <xf numFmtId="3" fontId="6" fillId="37" borderId="41" xfId="0" applyNumberFormat="1" applyFont="1" applyFill="1" applyBorder="1" applyAlignment="1">
      <alignment horizontal="center" vertical="center" wrapText="1"/>
    </xf>
    <xf numFmtId="0" fontId="2" fillId="0" borderId="58" xfId="0" applyFont="1" applyBorder="1" applyAlignment="1">
      <alignment horizontal="center" vertical="center"/>
    </xf>
    <xf numFmtId="0" fontId="2" fillId="0" borderId="14" xfId="0" applyFont="1" applyBorder="1" applyAlignment="1">
      <alignment horizontal="center" vertical="center"/>
    </xf>
    <xf numFmtId="0" fontId="2" fillId="0" borderId="91" xfId="0" applyFont="1" applyBorder="1" applyAlignment="1">
      <alignment horizontal="center" vertical="center"/>
    </xf>
    <xf numFmtId="3" fontId="6" fillId="35" borderId="24" xfId="0" applyNumberFormat="1" applyFont="1" applyFill="1" applyBorder="1" applyAlignment="1">
      <alignment horizontal="center" vertical="center" wrapText="1"/>
    </xf>
    <xf numFmtId="3" fontId="6" fillId="35" borderId="52" xfId="0" applyNumberFormat="1" applyFont="1" applyFill="1" applyBorder="1" applyAlignment="1">
      <alignment horizontal="center" vertical="center" wrapText="1"/>
    </xf>
    <xf numFmtId="3" fontId="6" fillId="33" borderId="37" xfId="0" applyNumberFormat="1" applyFont="1" applyFill="1" applyBorder="1" applyAlignment="1">
      <alignment horizontal="center" vertical="center" wrapText="1"/>
    </xf>
    <xf numFmtId="3" fontId="6" fillId="33" borderId="20" xfId="0" applyNumberFormat="1" applyFont="1" applyFill="1" applyBorder="1" applyAlignment="1">
      <alignment horizontal="center" vertical="center" wrapText="1"/>
    </xf>
    <xf numFmtId="3" fontId="0" fillId="0"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17" xfId="0" applyNumberFormat="1" applyFont="1" applyFill="1" applyBorder="1" applyAlignment="1">
      <alignment vertical="center"/>
    </xf>
    <xf numFmtId="3" fontId="6" fillId="43" borderId="32" xfId="0" applyNumberFormat="1" applyFont="1" applyFill="1" applyBorder="1" applyAlignment="1">
      <alignment horizontal="center" vertical="center" wrapText="1"/>
    </xf>
    <xf numFmtId="3" fontId="6" fillId="43" borderId="38" xfId="0" applyNumberFormat="1" applyFont="1" applyFill="1" applyBorder="1" applyAlignment="1">
      <alignment horizontal="center" vertical="center" wrapText="1"/>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3" fontId="8" fillId="41" borderId="23" xfId="0" applyNumberFormat="1" applyFont="1" applyFill="1" applyBorder="1" applyAlignment="1">
      <alignment horizontal="center" vertical="center" textRotation="90" wrapText="1"/>
    </xf>
    <xf numFmtId="3" fontId="8" fillId="41" borderId="24" xfId="0" applyNumberFormat="1" applyFont="1" applyFill="1" applyBorder="1" applyAlignment="1">
      <alignment horizontal="center" vertical="center" textRotation="90" wrapText="1"/>
    </xf>
    <xf numFmtId="3" fontId="8" fillId="41" borderId="102" xfId="0" applyNumberFormat="1" applyFont="1" applyFill="1" applyBorder="1" applyAlignment="1">
      <alignment horizontal="center" vertical="center" textRotation="90" wrapText="1"/>
    </xf>
    <xf numFmtId="3" fontId="8" fillId="41" borderId="68" xfId="0" applyNumberFormat="1" applyFont="1" applyFill="1" applyBorder="1" applyAlignment="1">
      <alignment horizontal="center" vertical="center" textRotation="90" wrapText="1"/>
    </xf>
    <xf numFmtId="3" fontId="8" fillId="41" borderId="52" xfId="0" applyNumberFormat="1" applyFont="1" applyFill="1" applyBorder="1" applyAlignment="1">
      <alignment horizontal="center" vertical="center" textRotation="90" wrapText="1"/>
    </xf>
    <xf numFmtId="0" fontId="3" fillId="0" borderId="31" xfId="0" applyFont="1" applyBorder="1" applyAlignment="1">
      <alignment horizontal="center" vertical="center" textRotation="90" wrapText="1"/>
    </xf>
    <xf numFmtId="1" fontId="8" fillId="34" borderId="31" xfId="0" applyNumberFormat="1" applyFont="1" applyFill="1" applyBorder="1" applyAlignment="1">
      <alignment horizontal="center" vertical="center" wrapText="1"/>
    </xf>
    <xf numFmtId="1" fontId="8" fillId="34" borderId="42" xfId="0" applyNumberFormat="1" applyFont="1" applyFill="1" applyBorder="1" applyAlignment="1">
      <alignment horizontal="center" vertical="center" wrapText="1"/>
    </xf>
    <xf numFmtId="1" fontId="8" fillId="34" borderId="32" xfId="0" applyNumberFormat="1" applyFont="1" applyFill="1" applyBorder="1" applyAlignment="1">
      <alignment horizontal="center" vertical="center" wrapText="1"/>
    </xf>
    <xf numFmtId="1" fontId="8" fillId="34" borderId="37" xfId="0" applyNumberFormat="1" applyFont="1" applyFill="1" applyBorder="1" applyAlignment="1">
      <alignment horizontal="center" vertical="center" wrapText="1"/>
    </xf>
    <xf numFmtId="1" fontId="8" fillId="34" borderId="20" xfId="0" applyNumberFormat="1" applyFont="1" applyFill="1" applyBorder="1" applyAlignment="1">
      <alignment horizontal="center" vertical="center" wrapText="1"/>
    </xf>
    <xf numFmtId="1" fontId="8" fillId="34" borderId="38" xfId="0" applyNumberFormat="1" applyFont="1" applyFill="1" applyBorder="1" applyAlignment="1">
      <alignment horizontal="center" vertical="center" wrapText="1"/>
    </xf>
    <xf numFmtId="0" fontId="2" fillId="0" borderId="72" xfId="0" applyFont="1" applyFill="1" applyBorder="1" applyAlignment="1">
      <alignment horizontal="center" vertical="center" wrapText="1"/>
    </xf>
    <xf numFmtId="0" fontId="3" fillId="0" borderId="11" xfId="0" applyFont="1" applyFill="1" applyBorder="1" applyAlignment="1">
      <alignment horizontal="center" vertical="center" wrapText="1"/>
    </xf>
    <xf numFmtId="1" fontId="6" fillId="43" borderId="29" xfId="0" applyNumberFormat="1" applyFont="1" applyFill="1" applyBorder="1" applyAlignment="1">
      <alignment horizontal="center" vertical="center" wrapText="1"/>
    </xf>
    <xf numFmtId="1" fontId="6" fillId="43" borderId="43" xfId="0" applyNumberFormat="1" applyFont="1" applyFill="1" applyBorder="1" applyAlignment="1">
      <alignment horizontal="center" vertical="center" wrapText="1"/>
    </xf>
    <xf numFmtId="0" fontId="3" fillId="0" borderId="58" xfId="0" applyFont="1" applyFill="1" applyBorder="1" applyAlignment="1">
      <alignment horizontal="center" vertical="center" wrapText="1"/>
    </xf>
    <xf numFmtId="3" fontId="0" fillId="34" borderId="0" xfId="0" applyNumberFormat="1" applyFont="1" applyFill="1" applyBorder="1" applyAlignment="1">
      <alignment vertical="center"/>
    </xf>
    <xf numFmtId="3" fontId="0" fillId="34" borderId="17" xfId="0" applyNumberFormat="1" applyFont="1" applyFill="1" applyBorder="1" applyAlignment="1">
      <alignment vertical="center"/>
    </xf>
    <xf numFmtId="1" fontId="6" fillId="42" borderId="37" xfId="0" applyNumberFormat="1" applyFont="1" applyFill="1" applyBorder="1" applyAlignment="1">
      <alignment horizontal="center" vertical="center" wrapText="1"/>
    </xf>
    <xf numFmtId="1" fontId="6" fillId="42" borderId="38" xfId="0" applyNumberFormat="1" applyFont="1" applyFill="1" applyBorder="1" applyAlignment="1">
      <alignment horizontal="center" vertical="center" wrapText="1"/>
    </xf>
    <xf numFmtId="1" fontId="6" fillId="34" borderId="44"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43" borderId="42" xfId="0" applyNumberFormat="1" applyFont="1" applyFill="1" applyBorder="1" applyAlignment="1">
      <alignment horizontal="center" vertical="center" wrapText="1"/>
    </xf>
    <xf numFmtId="1" fontId="6" fillId="43" borderId="32" xfId="0" applyNumberFormat="1" applyFont="1" applyFill="1" applyBorder="1" applyAlignment="1">
      <alignment horizontal="center" vertical="center" wrapText="1"/>
    </xf>
    <xf numFmtId="1" fontId="6" fillId="43" borderId="0" xfId="0" applyNumberFormat="1" applyFont="1" applyFill="1" applyBorder="1" applyAlignment="1">
      <alignment horizontal="center" vertical="center" wrapText="1"/>
    </xf>
    <xf numFmtId="1" fontId="6" fillId="43" borderId="12" xfId="0" applyNumberFormat="1" applyFont="1" applyFill="1" applyBorder="1" applyAlignment="1">
      <alignment horizontal="center" vertical="center" wrapText="1"/>
    </xf>
    <xf numFmtId="1" fontId="6" fillId="43" borderId="20" xfId="0" applyNumberFormat="1" applyFont="1" applyFill="1" applyBorder="1" applyAlignment="1">
      <alignment horizontal="center" vertical="center" wrapText="1"/>
    </xf>
    <xf numFmtId="1" fontId="6" fillId="43" borderId="38" xfId="0" applyNumberFormat="1" applyFont="1" applyFill="1" applyBorder="1" applyAlignment="1">
      <alignment horizontal="center" vertical="center" wrapText="1"/>
    </xf>
    <xf numFmtId="1" fontId="6" fillId="41" borderId="44" xfId="0" applyNumberFormat="1" applyFont="1" applyFill="1" applyBorder="1" applyAlignment="1">
      <alignment horizontal="center" vertical="center" wrapText="1"/>
    </xf>
    <xf numFmtId="1" fontId="6" fillId="41" borderId="10" xfId="0" applyNumberFormat="1" applyFont="1" applyFill="1" applyBorder="1" applyAlignment="1">
      <alignment horizontal="center" vertical="center" wrapText="1"/>
    </xf>
    <xf numFmtId="1" fontId="6" fillId="41" borderId="16" xfId="0" applyNumberFormat="1" applyFont="1" applyFill="1" applyBorder="1" applyAlignment="1">
      <alignment horizontal="center" vertical="center" wrapText="1"/>
    </xf>
    <xf numFmtId="1" fontId="6" fillId="34" borderId="92" xfId="0" applyNumberFormat="1" applyFont="1" applyFill="1" applyBorder="1" applyAlignment="1">
      <alignment horizontal="center" vertical="center" wrapText="1"/>
    </xf>
    <xf numFmtId="1" fontId="6" fillId="35" borderId="31" xfId="0" applyNumberFormat="1" applyFont="1" applyFill="1" applyBorder="1" applyAlignment="1">
      <alignment horizontal="center" vertical="center" wrapText="1"/>
    </xf>
    <xf numFmtId="1" fontId="6" fillId="35" borderId="42" xfId="0" applyNumberFormat="1" applyFont="1" applyFill="1" applyBorder="1" applyAlignment="1">
      <alignment horizontal="center" vertical="center" wrapText="1"/>
    </xf>
    <xf numFmtId="3" fontId="6" fillId="41" borderId="29" xfId="0" applyNumberFormat="1" applyFont="1" applyFill="1" applyBorder="1" applyAlignment="1">
      <alignment horizontal="center" vertical="center" wrapText="1"/>
    </xf>
    <xf numFmtId="3" fontId="6" fillId="41" borderId="43" xfId="0" applyNumberFormat="1" applyFont="1" applyFill="1" applyBorder="1" applyAlignment="1">
      <alignment horizontal="center" vertical="center" wrapText="1"/>
    </xf>
    <xf numFmtId="3" fontId="6" fillId="41" borderId="30" xfId="0" applyNumberFormat="1" applyFont="1" applyFill="1" applyBorder="1" applyAlignment="1">
      <alignment horizontal="center" vertical="center" wrapText="1"/>
    </xf>
    <xf numFmtId="3" fontId="6" fillId="45" borderId="29" xfId="0" applyNumberFormat="1" applyFont="1" applyFill="1" applyBorder="1" applyAlignment="1">
      <alignment horizontal="center" vertical="center" wrapText="1"/>
    </xf>
    <xf numFmtId="3" fontId="6" fillId="45" borderId="43" xfId="0" applyNumberFormat="1" applyFont="1" applyFill="1" applyBorder="1" applyAlignment="1">
      <alignment horizontal="center" vertical="center" wrapText="1"/>
    </xf>
    <xf numFmtId="3" fontId="6" fillId="45" borderId="30" xfId="0" applyNumberFormat="1" applyFont="1" applyFill="1" applyBorder="1" applyAlignment="1">
      <alignment horizontal="center" vertical="center" wrapText="1"/>
    </xf>
    <xf numFmtId="0" fontId="2" fillId="0" borderId="84" xfId="0" applyFont="1" applyBorder="1" applyAlignment="1">
      <alignment horizontal="center" vertical="center" textRotation="90" wrapText="1"/>
    </xf>
    <xf numFmtId="0" fontId="2" fillId="0" borderId="83" xfId="0" applyFont="1" applyBorder="1" applyAlignment="1">
      <alignment horizontal="center" vertical="center" textRotation="90" wrapText="1"/>
    </xf>
    <xf numFmtId="0" fontId="3" fillId="0" borderId="83" xfId="0" applyFont="1" applyBorder="1" applyAlignment="1">
      <alignment horizontal="center" vertical="center" textRotation="90" wrapText="1"/>
    </xf>
    <xf numFmtId="0" fontId="3" fillId="0" borderId="75" xfId="0" applyFont="1" applyBorder="1" applyAlignment="1">
      <alignment horizontal="center" vertical="center" textRotation="90"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50" xfId="0" applyFont="1" applyBorder="1" applyAlignment="1">
      <alignment horizontal="center" vertical="center" wrapText="1"/>
    </xf>
    <xf numFmtId="3" fontId="6" fillId="44" borderId="29" xfId="0" applyNumberFormat="1" applyFont="1" applyFill="1" applyBorder="1" applyAlignment="1">
      <alignment horizontal="center" vertical="center" wrapText="1"/>
    </xf>
    <xf numFmtId="3" fontId="6" fillId="44" borderId="43" xfId="0" applyNumberFormat="1" applyFont="1" applyFill="1" applyBorder="1" applyAlignment="1">
      <alignment horizontal="center" vertical="center" wrapText="1"/>
    </xf>
    <xf numFmtId="3" fontId="6" fillId="44" borderId="30" xfId="0" applyNumberFormat="1"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52" xfId="0" applyFont="1" applyFill="1" applyBorder="1" applyAlignment="1">
      <alignment horizontal="center" vertical="center" wrapText="1"/>
    </xf>
    <xf numFmtId="0" fontId="7" fillId="0" borderId="0"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52"/>
  <sheetViews>
    <sheetView tabSelected="1" view="pageBreakPreview" zoomScale="75" zoomScaleSheetLayoutView="75" zoomScalePageLayoutView="0" workbookViewId="0" topLeftCell="A1">
      <selection activeCell="A1" sqref="A1"/>
    </sheetView>
  </sheetViews>
  <sheetFormatPr defaultColWidth="9.140625" defaultRowHeight="12.75"/>
  <cols>
    <col min="1" max="1" width="5.28125" style="376" customWidth="1"/>
    <col min="2" max="2" width="3.57421875" style="376" customWidth="1"/>
    <col min="3" max="3" width="5.7109375" style="376" customWidth="1"/>
    <col min="4" max="4" width="3.8515625" style="376" customWidth="1"/>
    <col min="5" max="5" width="3.28125" style="376" customWidth="1"/>
    <col min="6" max="6" width="3.7109375" style="376" customWidth="1"/>
    <col min="7" max="7" width="3.8515625" style="376" customWidth="1"/>
    <col min="8" max="8" width="5.57421875" style="376" customWidth="1"/>
    <col min="9" max="9" width="3.421875" style="376" customWidth="1"/>
    <col min="10" max="10" width="3.28125" style="376" customWidth="1"/>
    <col min="11" max="11" width="3.28125" style="376" bestFit="1" customWidth="1"/>
    <col min="12" max="12" width="12.8515625" style="376" customWidth="1"/>
    <col min="13" max="13" width="3.8515625" style="376" customWidth="1"/>
    <col min="14" max="14" width="3.7109375" style="376" customWidth="1"/>
    <col min="15" max="15" width="3.28125" style="376" bestFit="1" customWidth="1"/>
    <col min="16" max="16" width="11.00390625" style="376" customWidth="1"/>
    <col min="17" max="17" width="6.57421875" style="376" customWidth="1"/>
    <col min="18" max="18" width="9.421875" style="376" customWidth="1"/>
    <col min="19" max="19" width="4.57421875" style="376" bestFit="1" customWidth="1"/>
    <col min="20" max="20" width="10.140625" style="376" customWidth="1"/>
    <col min="21" max="21" width="3.421875" style="376" customWidth="1"/>
    <col min="22" max="22" width="4.28125" style="376" customWidth="1"/>
    <col min="23" max="23" width="4.57421875" style="376" bestFit="1" customWidth="1"/>
    <col min="24" max="24" width="11.140625" style="376" bestFit="1" customWidth="1"/>
    <col min="25" max="26" width="11.7109375" style="376" customWidth="1"/>
    <col min="27" max="27" width="10.28125" style="381" customWidth="1"/>
    <col min="28" max="28" width="10.28125" style="386" customWidth="1"/>
    <col min="29" max="91" width="9.140625" style="386" customWidth="1"/>
    <col min="92" max="16384" width="9.140625" style="376" customWidth="1"/>
  </cols>
  <sheetData>
    <row r="1" s="373" customFormat="1" ht="12.75">
      <c r="A1" s="374" t="s">
        <v>464</v>
      </c>
    </row>
    <row r="2" spans="1:2" s="373" customFormat="1" ht="12.75">
      <c r="A2" s="373" t="s">
        <v>27</v>
      </c>
      <c r="B2" s="373" t="s">
        <v>546</v>
      </c>
    </row>
    <row r="3" spans="2:16" s="373" customFormat="1" ht="12.75">
      <c r="B3" s="378"/>
      <c r="P3" s="625"/>
    </row>
    <row r="4" spans="1:28" s="373" customFormat="1" ht="12.75">
      <c r="A4" s="379">
        <v>-1</v>
      </c>
      <c r="B4" s="381"/>
      <c r="C4" s="379" t="s">
        <v>28</v>
      </c>
      <c r="D4" s="380"/>
      <c r="E4" s="380"/>
      <c r="F4" s="380"/>
      <c r="G4" s="380"/>
      <c r="H4" s="380"/>
      <c r="I4" s="380"/>
      <c r="J4" s="380"/>
      <c r="K4" s="380"/>
      <c r="L4" s="380"/>
      <c r="M4" s="380"/>
      <c r="N4" s="380"/>
      <c r="O4" s="380"/>
      <c r="P4" s="626"/>
      <c r="Q4" s="380"/>
      <c r="R4" s="380"/>
      <c r="S4" s="380"/>
      <c r="T4" s="380"/>
      <c r="U4" s="380"/>
      <c r="V4" s="380"/>
      <c r="W4" s="380"/>
      <c r="X4" s="627">
        <v>0</v>
      </c>
      <c r="Y4" s="627">
        <f>SUM(X4)</f>
        <v>0</v>
      </c>
      <c r="Z4" s="627">
        <f>SUM(Y4)</f>
        <v>0</v>
      </c>
      <c r="AA4" s="627">
        <f>SUM(Z4)</f>
        <v>0</v>
      </c>
      <c r="AB4" s="627">
        <f>SUM(AA4)</f>
        <v>0</v>
      </c>
    </row>
    <row r="5" spans="1:28" s="373" customFormat="1" ht="12.75">
      <c r="A5" s="628">
        <v>111</v>
      </c>
      <c r="B5" s="376"/>
      <c r="C5" s="628" t="s">
        <v>241</v>
      </c>
      <c r="D5" s="629"/>
      <c r="E5" s="629"/>
      <c r="F5" s="629"/>
      <c r="G5" s="629"/>
      <c r="H5" s="629"/>
      <c r="I5" s="629"/>
      <c r="J5" s="629"/>
      <c r="K5" s="629"/>
      <c r="L5" s="629"/>
      <c r="M5" s="628"/>
      <c r="N5" s="628"/>
      <c r="O5" s="629"/>
      <c r="P5" s="626"/>
      <c r="Q5" s="629"/>
      <c r="R5" s="629"/>
      <c r="S5" s="629"/>
      <c r="T5" s="629"/>
      <c r="U5" s="629"/>
      <c r="V5" s="629"/>
      <c r="W5" s="629"/>
      <c r="X5" s="630">
        <f>SUM(AA32:AB32,AA35:AB35)</f>
        <v>6887</v>
      </c>
      <c r="Y5" s="880">
        <f>SUM(X5:X9)</f>
        <v>7717</v>
      </c>
      <c r="Z5" s="881">
        <f>SUM(Y5:Y15)</f>
        <v>8004</v>
      </c>
      <c r="AA5" s="877">
        <f>SUM(Z5:Z24)</f>
        <v>22268</v>
      </c>
      <c r="AB5" s="877">
        <f>SUM(AA5:AA25)</f>
        <v>22268</v>
      </c>
    </row>
    <row r="6" spans="1:28" s="373" customFormat="1" ht="12.75">
      <c r="A6" s="628">
        <v>112</v>
      </c>
      <c r="B6" s="376"/>
      <c r="C6" s="628" t="s">
        <v>242</v>
      </c>
      <c r="D6" s="629"/>
      <c r="E6" s="629"/>
      <c r="F6" s="629"/>
      <c r="G6" s="629"/>
      <c r="H6" s="629"/>
      <c r="I6" s="629"/>
      <c r="J6" s="629"/>
      <c r="K6" s="629"/>
      <c r="L6" s="629"/>
      <c r="M6" s="628"/>
      <c r="N6" s="628"/>
      <c r="O6" s="629"/>
      <c r="P6" s="626"/>
      <c r="Q6" s="629"/>
      <c r="R6" s="629"/>
      <c r="S6" s="629"/>
      <c r="T6" s="629"/>
      <c r="U6" s="629"/>
      <c r="V6" s="629"/>
      <c r="W6" s="629"/>
      <c r="X6" s="630">
        <f>SUM(AA33:AB33,AA36:AB36)</f>
        <v>565</v>
      </c>
      <c r="Y6" s="881"/>
      <c r="Z6" s="881"/>
      <c r="AA6" s="878"/>
      <c r="AB6" s="878"/>
    </row>
    <row r="7" spans="1:28" s="373" customFormat="1" ht="12.75">
      <c r="A7" s="632">
        <v>113</v>
      </c>
      <c r="B7" s="633"/>
      <c r="C7" s="632" t="s">
        <v>263</v>
      </c>
      <c r="D7" s="629"/>
      <c r="E7" s="629"/>
      <c r="F7" s="629"/>
      <c r="G7" s="629"/>
      <c r="H7" s="629"/>
      <c r="I7" s="629"/>
      <c r="J7" s="629"/>
      <c r="K7" s="629"/>
      <c r="L7" s="629"/>
      <c r="M7" s="628"/>
      <c r="N7" s="628"/>
      <c r="O7" s="629"/>
      <c r="P7" s="626"/>
      <c r="Q7" s="629"/>
      <c r="R7" s="629"/>
      <c r="S7" s="629"/>
      <c r="T7" s="573" t="s">
        <v>521</v>
      </c>
      <c r="U7" s="629"/>
      <c r="V7" s="629"/>
      <c r="W7" s="629"/>
      <c r="X7" s="630">
        <f>SUM(AA34:AB34)</f>
        <v>0</v>
      </c>
      <c r="Y7" s="881"/>
      <c r="Z7" s="881"/>
      <c r="AA7" s="878"/>
      <c r="AB7" s="878"/>
    </row>
    <row r="8" spans="1:28" s="373" customFormat="1" ht="12.75">
      <c r="A8" s="628">
        <v>114</v>
      </c>
      <c r="B8" s="376"/>
      <c r="C8" s="628" t="s">
        <v>243</v>
      </c>
      <c r="D8" s="629"/>
      <c r="E8" s="629"/>
      <c r="F8" s="629"/>
      <c r="G8" s="629"/>
      <c r="H8" s="629"/>
      <c r="I8" s="629"/>
      <c r="J8" s="629"/>
      <c r="K8" s="629"/>
      <c r="L8" s="629"/>
      <c r="M8" s="628"/>
      <c r="N8" s="628"/>
      <c r="O8" s="629"/>
      <c r="P8" s="626"/>
      <c r="Q8" s="629"/>
      <c r="R8" s="629"/>
      <c r="S8" s="629"/>
      <c r="T8" s="631">
        <f>Z5/AA5</f>
        <v>0.35943955451769355</v>
      </c>
      <c r="U8" s="629"/>
      <c r="V8" s="629"/>
      <c r="W8" s="629"/>
      <c r="X8" s="630">
        <f aca="true" t="shared" si="0" ref="X8:X13">SUM(AA37:AB37)</f>
        <v>182</v>
      </c>
      <c r="Y8" s="881"/>
      <c r="Z8" s="881"/>
      <c r="AA8" s="878"/>
      <c r="AB8" s="878"/>
    </row>
    <row r="9" spans="1:28" s="373" customFormat="1" ht="12.75">
      <c r="A9" s="628">
        <v>115</v>
      </c>
      <c r="B9" s="376"/>
      <c r="C9" s="628" t="s">
        <v>244</v>
      </c>
      <c r="D9" s="629"/>
      <c r="E9" s="629"/>
      <c r="F9" s="629"/>
      <c r="G9" s="629"/>
      <c r="H9" s="629"/>
      <c r="I9" s="629"/>
      <c r="J9" s="629"/>
      <c r="K9" s="629"/>
      <c r="L9" s="629"/>
      <c r="M9" s="628"/>
      <c r="N9" s="628"/>
      <c r="O9" s="629"/>
      <c r="P9" s="626"/>
      <c r="Q9" s="629"/>
      <c r="R9" s="629"/>
      <c r="S9" s="629"/>
      <c r="U9" s="629"/>
      <c r="V9" s="629"/>
      <c r="W9" s="629"/>
      <c r="X9" s="634">
        <f t="shared" si="0"/>
        <v>83</v>
      </c>
      <c r="Y9" s="882"/>
      <c r="Z9" s="881"/>
      <c r="AA9" s="878"/>
      <c r="AB9" s="878"/>
    </row>
    <row r="10" spans="1:28" s="373" customFormat="1" ht="12.75">
      <c r="A10" s="628">
        <v>121</v>
      </c>
      <c r="B10" s="376"/>
      <c r="C10" s="628" t="s">
        <v>245</v>
      </c>
      <c r="D10" s="629"/>
      <c r="E10" s="629"/>
      <c r="F10" s="629"/>
      <c r="G10" s="629"/>
      <c r="H10" s="629"/>
      <c r="I10" s="629"/>
      <c r="J10" s="629"/>
      <c r="K10" s="629"/>
      <c r="L10" s="629"/>
      <c r="M10" s="628"/>
      <c r="N10" s="628"/>
      <c r="O10" s="629"/>
      <c r="P10" s="626"/>
      <c r="Q10" s="629"/>
      <c r="R10" s="629"/>
      <c r="S10" s="629"/>
      <c r="U10" s="629"/>
      <c r="V10" s="629"/>
      <c r="W10" s="629"/>
      <c r="X10" s="635">
        <f t="shared" si="0"/>
        <v>116</v>
      </c>
      <c r="Y10" s="880">
        <f>SUM(X10:X11)</f>
        <v>124</v>
      </c>
      <c r="Z10" s="881"/>
      <c r="AA10" s="878"/>
      <c r="AB10" s="878"/>
    </row>
    <row r="11" spans="1:28" s="373" customFormat="1" ht="12.75">
      <c r="A11" s="628">
        <v>122</v>
      </c>
      <c r="B11" s="376"/>
      <c r="C11" s="628" t="s">
        <v>246</v>
      </c>
      <c r="D11" s="629"/>
      <c r="E11" s="629"/>
      <c r="F11" s="629"/>
      <c r="G11" s="629"/>
      <c r="H11" s="629"/>
      <c r="I11" s="629"/>
      <c r="J11" s="629"/>
      <c r="K11" s="629"/>
      <c r="L11" s="629"/>
      <c r="M11" s="628"/>
      <c r="N11" s="628"/>
      <c r="O11" s="629"/>
      <c r="P11" s="626"/>
      <c r="Q11" s="629"/>
      <c r="R11" s="629"/>
      <c r="S11" s="629"/>
      <c r="U11" s="629"/>
      <c r="V11" s="629"/>
      <c r="W11" s="629"/>
      <c r="X11" s="634">
        <f t="shared" si="0"/>
        <v>8</v>
      </c>
      <c r="Y11" s="882"/>
      <c r="Z11" s="881"/>
      <c r="AA11" s="878"/>
      <c r="AB11" s="878"/>
    </row>
    <row r="12" spans="1:28" s="373" customFormat="1" ht="12.75">
      <c r="A12" s="628">
        <v>131</v>
      </c>
      <c r="B12" s="376"/>
      <c r="C12" s="628" t="s">
        <v>253</v>
      </c>
      <c r="D12" s="629"/>
      <c r="E12" s="629"/>
      <c r="F12" s="629"/>
      <c r="G12" s="629"/>
      <c r="H12" s="629"/>
      <c r="I12" s="629"/>
      <c r="J12" s="629"/>
      <c r="K12" s="629"/>
      <c r="L12" s="629"/>
      <c r="M12" s="628"/>
      <c r="N12" s="628"/>
      <c r="O12" s="629"/>
      <c r="P12" s="626"/>
      <c r="Q12" s="629"/>
      <c r="R12" s="629"/>
      <c r="S12" s="629"/>
      <c r="T12" s="573" t="s">
        <v>522</v>
      </c>
      <c r="U12" s="629"/>
      <c r="V12" s="629"/>
      <c r="W12" s="629"/>
      <c r="X12" s="630">
        <f t="shared" si="0"/>
        <v>70</v>
      </c>
      <c r="Y12" s="880">
        <f>SUM(X12:X13)</f>
        <v>85</v>
      </c>
      <c r="Z12" s="881"/>
      <c r="AA12" s="878"/>
      <c r="AB12" s="878"/>
    </row>
    <row r="13" spans="1:28" s="373" customFormat="1" ht="12.75">
      <c r="A13" s="628">
        <v>132</v>
      </c>
      <c r="B13" s="376"/>
      <c r="C13" s="628" t="s">
        <v>254</v>
      </c>
      <c r="D13" s="629"/>
      <c r="E13" s="629"/>
      <c r="F13" s="629"/>
      <c r="G13" s="629"/>
      <c r="H13" s="629"/>
      <c r="I13" s="629"/>
      <c r="J13" s="629"/>
      <c r="K13" s="629"/>
      <c r="L13" s="629"/>
      <c r="M13" s="628"/>
      <c r="N13" s="628"/>
      <c r="O13" s="629"/>
      <c r="P13" s="626"/>
      <c r="Q13" s="629"/>
      <c r="R13" s="629"/>
      <c r="S13" s="629"/>
      <c r="T13" s="631">
        <f>SUM(AA32:AA44)/SUM(AA32:AA52)</f>
        <v>0.4166796813993441</v>
      </c>
      <c r="U13" s="629"/>
      <c r="V13" s="629"/>
      <c r="W13" s="629"/>
      <c r="X13" s="630">
        <f t="shared" si="0"/>
        <v>15</v>
      </c>
      <c r="Y13" s="882"/>
      <c r="Z13" s="881"/>
      <c r="AA13" s="878"/>
      <c r="AB13" s="878"/>
    </row>
    <row r="14" spans="1:28" s="373" customFormat="1" ht="12.75">
      <c r="A14" s="636">
        <v>182</v>
      </c>
      <c r="B14" s="637"/>
      <c r="C14" s="628" t="s">
        <v>256</v>
      </c>
      <c r="D14" s="629"/>
      <c r="E14" s="629"/>
      <c r="F14" s="629"/>
      <c r="G14" s="629"/>
      <c r="H14" s="629"/>
      <c r="I14" s="629"/>
      <c r="J14" s="629"/>
      <c r="K14" s="629"/>
      <c r="L14" s="629"/>
      <c r="M14" s="629"/>
      <c r="N14" s="629"/>
      <c r="O14" s="629"/>
      <c r="P14" s="626"/>
      <c r="Q14" s="629"/>
      <c r="R14" s="629"/>
      <c r="S14" s="629"/>
      <c r="U14" s="629"/>
      <c r="V14" s="629"/>
      <c r="W14" s="629"/>
      <c r="X14" s="638">
        <f>SUM(AA44:AB44)</f>
        <v>63</v>
      </c>
      <c r="Y14" s="639">
        <f aca="true" t="shared" si="1" ref="Y14:Y19">SUM(X14)</f>
        <v>63</v>
      </c>
      <c r="Z14" s="881"/>
      <c r="AA14" s="878"/>
      <c r="AB14" s="878"/>
    </row>
    <row r="15" spans="1:28" s="373" customFormat="1" ht="12.75">
      <c r="A15" s="636">
        <v>199</v>
      </c>
      <c r="B15" s="637"/>
      <c r="C15" s="628" t="s">
        <v>86</v>
      </c>
      <c r="D15" s="629"/>
      <c r="E15" s="629"/>
      <c r="F15" s="629"/>
      <c r="G15" s="629"/>
      <c r="H15" s="629"/>
      <c r="I15" s="629"/>
      <c r="J15" s="629"/>
      <c r="K15" s="629"/>
      <c r="L15" s="629"/>
      <c r="M15" s="629"/>
      <c r="N15" s="629"/>
      <c r="O15" s="629"/>
      <c r="P15" s="626"/>
      <c r="Q15" s="629"/>
      <c r="R15" s="629"/>
      <c r="S15" s="629"/>
      <c r="U15" s="629"/>
      <c r="V15" s="629"/>
      <c r="W15" s="629"/>
      <c r="X15" s="630">
        <f>SUM(AA43:AB43)</f>
        <v>15</v>
      </c>
      <c r="Y15" s="639">
        <f t="shared" si="1"/>
        <v>15</v>
      </c>
      <c r="Z15" s="881"/>
      <c r="AA15" s="878"/>
      <c r="AB15" s="878"/>
    </row>
    <row r="16" spans="1:28" s="373" customFormat="1" ht="12.75">
      <c r="A16" s="628">
        <v>211</v>
      </c>
      <c r="B16" s="637"/>
      <c r="C16" s="628" t="s">
        <v>50</v>
      </c>
      <c r="D16" s="628"/>
      <c r="E16" s="628"/>
      <c r="F16" s="628"/>
      <c r="G16" s="628"/>
      <c r="H16" s="628"/>
      <c r="I16" s="628"/>
      <c r="J16" s="628"/>
      <c r="K16" s="628"/>
      <c r="L16" s="628"/>
      <c r="M16" s="628"/>
      <c r="N16" s="628"/>
      <c r="O16" s="628"/>
      <c r="P16" s="626"/>
      <c r="Q16" s="628"/>
      <c r="R16" s="628"/>
      <c r="S16" s="628"/>
      <c r="T16" s="628"/>
      <c r="U16" s="628"/>
      <c r="V16" s="628"/>
      <c r="W16" s="628"/>
      <c r="X16" s="640">
        <f>SUM(AA49:AB49)</f>
        <v>3884</v>
      </c>
      <c r="Y16" s="641">
        <f t="shared" si="1"/>
        <v>3884</v>
      </c>
      <c r="Z16" s="883">
        <f>SUM(Y16:Y24)</f>
        <v>14264</v>
      </c>
      <c r="AA16" s="878"/>
      <c r="AB16" s="878"/>
    </row>
    <row r="17" spans="1:28" s="373" customFormat="1" ht="12.75">
      <c r="A17" s="628">
        <v>221</v>
      </c>
      <c r="B17" s="637"/>
      <c r="C17" s="628" t="s">
        <v>52</v>
      </c>
      <c r="D17" s="628"/>
      <c r="E17" s="628"/>
      <c r="F17" s="628"/>
      <c r="G17" s="628"/>
      <c r="H17" s="628"/>
      <c r="I17" s="628"/>
      <c r="J17" s="628"/>
      <c r="K17" s="628"/>
      <c r="L17" s="628"/>
      <c r="M17" s="628"/>
      <c r="N17" s="628"/>
      <c r="O17" s="628"/>
      <c r="P17" s="626"/>
      <c r="Q17" s="628"/>
      <c r="R17" s="628"/>
      <c r="S17" s="628"/>
      <c r="T17" s="628"/>
      <c r="U17" s="628"/>
      <c r="V17" s="628"/>
      <c r="W17" s="628"/>
      <c r="X17" s="640">
        <f>SUM(AA51:AB51)</f>
        <v>3834</v>
      </c>
      <c r="Y17" s="641">
        <f t="shared" si="1"/>
        <v>3834</v>
      </c>
      <c r="Z17" s="884"/>
      <c r="AA17" s="878"/>
      <c r="AB17" s="878"/>
    </row>
    <row r="18" spans="1:28" s="373" customFormat="1" ht="12.75">
      <c r="A18" s="628">
        <v>231</v>
      </c>
      <c r="B18" s="637"/>
      <c r="C18" s="628" t="s">
        <v>54</v>
      </c>
      <c r="D18" s="628"/>
      <c r="E18" s="628"/>
      <c r="F18" s="628"/>
      <c r="G18" s="628"/>
      <c r="H18" s="628"/>
      <c r="I18" s="628"/>
      <c r="J18" s="628"/>
      <c r="K18" s="628"/>
      <c r="L18" s="628"/>
      <c r="M18" s="628"/>
      <c r="N18" s="628"/>
      <c r="O18" s="628"/>
      <c r="P18" s="626"/>
      <c r="Q18" s="628"/>
      <c r="R18" s="628"/>
      <c r="S18" s="628"/>
      <c r="T18" s="628"/>
      <c r="U18" s="628"/>
      <c r="V18" s="628"/>
      <c r="W18" s="628"/>
      <c r="X18" s="642">
        <f>SUM(AA47:AB47)</f>
        <v>2954</v>
      </c>
      <c r="Y18" s="641">
        <f t="shared" si="1"/>
        <v>2954</v>
      </c>
      <c r="Z18" s="884"/>
      <c r="AA18" s="878"/>
      <c r="AB18" s="878"/>
    </row>
    <row r="19" spans="1:28" s="373" customFormat="1" ht="12.75">
      <c r="A19" s="628">
        <v>251</v>
      </c>
      <c r="B19" s="637"/>
      <c r="C19" s="628" t="s">
        <v>55</v>
      </c>
      <c r="D19" s="628"/>
      <c r="E19" s="628"/>
      <c r="F19" s="628"/>
      <c r="G19" s="628"/>
      <c r="H19" s="628"/>
      <c r="I19" s="628"/>
      <c r="J19" s="628"/>
      <c r="K19" s="628"/>
      <c r="L19" s="628"/>
      <c r="M19" s="628"/>
      <c r="N19" s="628"/>
      <c r="O19" s="628"/>
      <c r="P19" s="626"/>
      <c r="Q19" s="628"/>
      <c r="R19" s="628"/>
      <c r="S19" s="628"/>
      <c r="T19" s="628"/>
      <c r="U19" s="628"/>
      <c r="V19" s="628"/>
      <c r="W19" s="628"/>
      <c r="X19" s="640">
        <f>SUM(AA48:AB48)</f>
        <v>18</v>
      </c>
      <c r="Y19" s="641">
        <f t="shared" si="1"/>
        <v>18</v>
      </c>
      <c r="Z19" s="884"/>
      <c r="AA19" s="878"/>
      <c r="AB19" s="878"/>
    </row>
    <row r="20" spans="1:28" s="373" customFormat="1" ht="12.75" customHeight="1">
      <c r="A20" s="628">
        <v>278</v>
      </c>
      <c r="B20" s="637"/>
      <c r="C20" s="628" t="s">
        <v>56</v>
      </c>
      <c r="D20" s="628"/>
      <c r="E20" s="628"/>
      <c r="F20" s="628"/>
      <c r="G20" s="628"/>
      <c r="H20" s="628"/>
      <c r="I20" s="628"/>
      <c r="J20" s="628"/>
      <c r="K20" s="628"/>
      <c r="L20" s="628"/>
      <c r="M20" s="628"/>
      <c r="N20" s="628"/>
      <c r="O20" s="628"/>
      <c r="P20" s="626"/>
      <c r="Q20" s="628"/>
      <c r="R20" s="628"/>
      <c r="S20" s="628"/>
      <c r="T20" s="628"/>
      <c r="U20" s="628"/>
      <c r="V20" s="628"/>
      <c r="W20" s="628"/>
      <c r="X20" s="642">
        <f>SUM(AA45:AB45)</f>
        <v>795</v>
      </c>
      <c r="Y20" s="883">
        <f>SUM(X20:X21)</f>
        <v>1297</v>
      </c>
      <c r="Z20" s="884"/>
      <c r="AA20" s="878"/>
      <c r="AB20" s="878"/>
    </row>
    <row r="21" spans="1:28" s="373" customFormat="1" ht="12.75">
      <c r="A21" s="628">
        <v>279</v>
      </c>
      <c r="B21" s="637"/>
      <c r="C21" s="628" t="s">
        <v>57</v>
      </c>
      <c r="D21" s="628"/>
      <c r="E21" s="628"/>
      <c r="F21" s="628"/>
      <c r="G21" s="628"/>
      <c r="H21" s="628"/>
      <c r="I21" s="628"/>
      <c r="J21" s="628"/>
      <c r="K21" s="628"/>
      <c r="L21" s="628"/>
      <c r="M21" s="628"/>
      <c r="N21" s="628"/>
      <c r="O21" s="628"/>
      <c r="P21" s="626"/>
      <c r="Q21" s="628"/>
      <c r="R21" s="628"/>
      <c r="S21" s="628"/>
      <c r="T21" s="628"/>
      <c r="U21" s="628"/>
      <c r="V21" s="628"/>
      <c r="W21" s="628"/>
      <c r="X21" s="643">
        <f>SUM(AA46:AB46)</f>
        <v>502</v>
      </c>
      <c r="Y21" s="885"/>
      <c r="Z21" s="884"/>
      <c r="AA21" s="878"/>
      <c r="AB21" s="878"/>
    </row>
    <row r="22" spans="1:28" s="373" customFormat="1" ht="12.75">
      <c r="A22" s="628">
        <v>291</v>
      </c>
      <c r="B22" s="637"/>
      <c r="C22" s="628" t="s">
        <v>51</v>
      </c>
      <c r="D22" s="628"/>
      <c r="E22" s="628"/>
      <c r="F22" s="628"/>
      <c r="G22" s="628"/>
      <c r="H22" s="628"/>
      <c r="I22" s="628"/>
      <c r="J22" s="628"/>
      <c r="K22" s="628"/>
      <c r="L22" s="628"/>
      <c r="M22" s="628"/>
      <c r="N22" s="628"/>
      <c r="O22" s="628"/>
      <c r="P22" s="626"/>
      <c r="Q22" s="628"/>
      <c r="R22" s="628"/>
      <c r="S22" s="628"/>
      <c r="T22" s="628"/>
      <c r="U22" s="628"/>
      <c r="V22" s="628"/>
      <c r="W22" s="628"/>
      <c r="X22" s="642">
        <f>SUM(AA50:AB50)</f>
        <v>1174</v>
      </c>
      <c r="Y22" s="883">
        <f>SUM(X22:X24)</f>
        <v>2277</v>
      </c>
      <c r="Z22" s="884"/>
      <c r="AA22" s="878"/>
      <c r="AB22" s="878"/>
    </row>
    <row r="23" spans="1:28" s="373" customFormat="1" ht="12.75">
      <c r="A23" s="628">
        <v>292</v>
      </c>
      <c r="B23" s="637"/>
      <c r="C23" s="628" t="s">
        <v>53</v>
      </c>
      <c r="D23" s="628"/>
      <c r="E23" s="628"/>
      <c r="F23" s="628"/>
      <c r="G23" s="628"/>
      <c r="H23" s="628"/>
      <c r="I23" s="628"/>
      <c r="J23" s="628"/>
      <c r="K23" s="628"/>
      <c r="L23" s="628"/>
      <c r="M23" s="628"/>
      <c r="N23" s="628"/>
      <c r="O23" s="628"/>
      <c r="P23" s="626"/>
      <c r="Q23" s="628"/>
      <c r="R23" s="628"/>
      <c r="S23" s="628"/>
      <c r="T23" s="628"/>
      <c r="U23" s="628"/>
      <c r="V23" s="628"/>
      <c r="W23" s="628"/>
      <c r="X23" s="642">
        <f>SUM(AB52)</f>
        <v>1099</v>
      </c>
      <c r="Y23" s="886"/>
      <c r="Z23" s="884"/>
      <c r="AA23" s="878"/>
      <c r="AB23" s="878"/>
    </row>
    <row r="24" spans="1:28" s="373" customFormat="1" ht="12.75">
      <c r="A24" s="628">
        <v>299</v>
      </c>
      <c r="B24" s="637"/>
      <c r="C24" s="628" t="s">
        <v>257</v>
      </c>
      <c r="D24" s="628"/>
      <c r="E24" s="628"/>
      <c r="F24" s="628"/>
      <c r="G24" s="628"/>
      <c r="H24" s="628"/>
      <c r="I24" s="628"/>
      <c r="J24" s="628"/>
      <c r="K24" s="628"/>
      <c r="L24" s="628"/>
      <c r="M24" s="628"/>
      <c r="N24" s="628"/>
      <c r="O24" s="628"/>
      <c r="P24" s="626"/>
      <c r="Q24" s="628"/>
      <c r="R24" s="628"/>
      <c r="S24" s="628"/>
      <c r="T24" s="628"/>
      <c r="U24" s="628"/>
      <c r="V24" s="628"/>
      <c r="W24" s="628"/>
      <c r="X24" s="643">
        <f>SUM(AA52)</f>
        <v>4</v>
      </c>
      <c r="Y24" s="885"/>
      <c r="Z24" s="885"/>
      <c r="AA24" s="879"/>
      <c r="AB24" s="878"/>
    </row>
    <row r="25" spans="1:28" s="373" customFormat="1" ht="12.75" customHeight="1">
      <c r="A25" s="391" t="s">
        <v>29</v>
      </c>
      <c r="B25" s="381"/>
      <c r="C25" s="379" t="s">
        <v>30</v>
      </c>
      <c r="P25" s="625"/>
      <c r="X25" s="644">
        <v>0</v>
      </c>
      <c r="Y25" s="645">
        <f>SUM(X25)</f>
        <v>0</v>
      </c>
      <c r="Z25" s="645">
        <f>SUM(Y25)</f>
        <v>0</v>
      </c>
      <c r="AA25" s="645">
        <f>Z25</f>
        <v>0</v>
      </c>
      <c r="AB25" s="879"/>
    </row>
    <row r="26" spans="1:28" s="373" customFormat="1" ht="13.5" thickBot="1">
      <c r="A26" s="393"/>
      <c r="B26" s="394"/>
      <c r="P26" s="625"/>
      <c r="X26" s="646"/>
      <c r="AB26" s="647">
        <f>SUM(AB4:AB25)</f>
        <v>22268</v>
      </c>
    </row>
    <row r="27" spans="1:26" s="373" customFormat="1" ht="14.25" thickBot="1" thickTop="1">
      <c r="A27" s="393"/>
      <c r="B27" s="394"/>
      <c r="Y27" s="395"/>
      <c r="Z27" s="579"/>
    </row>
    <row r="28" spans="1:28" ht="12.75" customHeight="1">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858" t="s">
        <v>44</v>
      </c>
      <c r="Z28" s="859"/>
      <c r="AA28" s="860" t="s">
        <v>44</v>
      </c>
      <c r="AB28" s="859"/>
    </row>
    <row r="29" spans="1:28" ht="12.75">
      <c r="A29" s="398"/>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861" t="s">
        <v>45</v>
      </c>
      <c r="Z29" s="862"/>
      <c r="AA29" s="863" t="s">
        <v>45</v>
      </c>
      <c r="AB29" s="862"/>
    </row>
    <row r="30" spans="1:28" ht="12.75">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580" t="s">
        <v>46</v>
      </c>
      <c r="Z30" s="400" t="s">
        <v>48</v>
      </c>
      <c r="AA30" s="736" t="s">
        <v>46</v>
      </c>
      <c r="AB30" s="400" t="s">
        <v>48</v>
      </c>
    </row>
    <row r="31" spans="1:28" ht="12.75" customHeight="1" thickBot="1">
      <c r="A31" s="403"/>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613" t="s">
        <v>47</v>
      </c>
      <c r="Z31" s="621" t="s">
        <v>49</v>
      </c>
      <c r="AA31" s="700" t="s">
        <v>47</v>
      </c>
      <c r="AB31" s="504" t="s">
        <v>49</v>
      </c>
    </row>
    <row r="32" spans="1:91" ht="24" customHeight="1">
      <c r="A32" s="864" t="s">
        <v>32</v>
      </c>
      <c r="B32" s="850" t="s">
        <v>454</v>
      </c>
      <c r="C32" s="857" t="s">
        <v>75</v>
      </c>
      <c r="D32" s="868" t="s">
        <v>69</v>
      </c>
      <c r="E32" s="871" t="s">
        <v>72</v>
      </c>
      <c r="F32" s="874" t="s">
        <v>60</v>
      </c>
      <c r="G32" s="854" t="s">
        <v>134</v>
      </c>
      <c r="H32" s="848" t="s">
        <v>25</v>
      </c>
      <c r="I32" s="849" t="s">
        <v>455</v>
      </c>
      <c r="J32" s="850" t="s">
        <v>250</v>
      </c>
      <c r="K32" s="857">
        <v>0</v>
      </c>
      <c r="L32" s="848" t="s">
        <v>247</v>
      </c>
      <c r="M32" s="849" t="s">
        <v>248</v>
      </c>
      <c r="N32" s="850" t="s">
        <v>60</v>
      </c>
      <c r="O32" s="854">
        <v>1</v>
      </c>
      <c r="P32" s="855" t="s">
        <v>59</v>
      </c>
      <c r="Q32" s="844" t="s">
        <v>78</v>
      </c>
      <c r="R32" s="841" t="s">
        <v>79</v>
      </c>
      <c r="S32" s="847" t="s">
        <v>456</v>
      </c>
      <c r="T32" s="848" t="s">
        <v>457</v>
      </c>
      <c r="U32" s="849" t="s">
        <v>77</v>
      </c>
      <c r="V32" s="850" t="s">
        <v>81</v>
      </c>
      <c r="W32" s="585">
        <v>1</v>
      </c>
      <c r="X32" s="623" t="s">
        <v>80</v>
      </c>
      <c r="Y32" s="851">
        <v>111</v>
      </c>
      <c r="Z32" s="852"/>
      <c r="AA32" s="713">
        <v>6703</v>
      </c>
      <c r="AB32" s="456">
        <v>0</v>
      </c>
      <c r="AE32" s="460"/>
      <c r="CJ32" s="376"/>
      <c r="CK32" s="376"/>
      <c r="CL32" s="376"/>
      <c r="CM32" s="376"/>
    </row>
    <row r="33" spans="1:91" ht="24" customHeight="1">
      <c r="A33" s="865"/>
      <c r="B33" s="841"/>
      <c r="C33" s="847"/>
      <c r="D33" s="869"/>
      <c r="E33" s="872"/>
      <c r="F33" s="875"/>
      <c r="G33" s="838"/>
      <c r="H33" s="840"/>
      <c r="I33" s="844"/>
      <c r="J33" s="841"/>
      <c r="K33" s="847"/>
      <c r="L33" s="840"/>
      <c r="M33" s="844"/>
      <c r="N33" s="841"/>
      <c r="O33" s="838"/>
      <c r="P33" s="856"/>
      <c r="Q33" s="844"/>
      <c r="R33" s="841"/>
      <c r="S33" s="847"/>
      <c r="T33" s="840"/>
      <c r="U33" s="844"/>
      <c r="V33" s="841"/>
      <c r="W33" s="435">
        <v>2</v>
      </c>
      <c r="X33" s="437" t="s">
        <v>82</v>
      </c>
      <c r="Y33" s="824">
        <v>112</v>
      </c>
      <c r="Z33" s="825"/>
      <c r="AA33" s="714">
        <v>525</v>
      </c>
      <c r="AB33" s="648">
        <v>0</v>
      </c>
      <c r="AE33" s="460"/>
      <c r="CJ33" s="376"/>
      <c r="CK33" s="376"/>
      <c r="CL33" s="376"/>
      <c r="CM33" s="376"/>
    </row>
    <row r="34" spans="1:91" ht="24" customHeight="1">
      <c r="A34" s="865"/>
      <c r="B34" s="841"/>
      <c r="C34" s="847"/>
      <c r="D34" s="869"/>
      <c r="E34" s="872"/>
      <c r="F34" s="875"/>
      <c r="G34" s="838"/>
      <c r="H34" s="840"/>
      <c r="I34" s="844"/>
      <c r="J34" s="841"/>
      <c r="K34" s="847"/>
      <c r="L34" s="840"/>
      <c r="M34" s="844"/>
      <c r="N34" s="841"/>
      <c r="O34" s="838"/>
      <c r="P34" s="856"/>
      <c r="Q34" s="844"/>
      <c r="R34" s="841"/>
      <c r="S34" s="847"/>
      <c r="T34" s="833"/>
      <c r="U34" s="844"/>
      <c r="V34" s="841"/>
      <c r="W34" s="435" t="s">
        <v>62</v>
      </c>
      <c r="X34" s="437" t="s">
        <v>29</v>
      </c>
      <c r="Y34" s="824">
        <v>113</v>
      </c>
      <c r="Z34" s="825"/>
      <c r="AA34" s="714"/>
      <c r="AB34" s="648"/>
      <c r="AE34" s="460"/>
      <c r="CJ34" s="376"/>
      <c r="CK34" s="376"/>
      <c r="CL34" s="376"/>
      <c r="CM34" s="376"/>
    </row>
    <row r="35" spans="1:91" ht="30.75" customHeight="1">
      <c r="A35" s="865"/>
      <c r="B35" s="841"/>
      <c r="C35" s="847"/>
      <c r="D35" s="869"/>
      <c r="E35" s="872"/>
      <c r="F35" s="875"/>
      <c r="G35" s="838"/>
      <c r="H35" s="840"/>
      <c r="I35" s="844"/>
      <c r="J35" s="841"/>
      <c r="K35" s="847"/>
      <c r="L35" s="840"/>
      <c r="M35" s="844"/>
      <c r="N35" s="841"/>
      <c r="O35" s="838"/>
      <c r="P35" s="856"/>
      <c r="Q35" s="844"/>
      <c r="R35" s="841"/>
      <c r="S35" s="830">
        <v>3</v>
      </c>
      <c r="T35" s="840" t="s">
        <v>458</v>
      </c>
      <c r="U35" s="843" t="s">
        <v>84</v>
      </c>
      <c r="V35" s="834" t="s">
        <v>459</v>
      </c>
      <c r="W35" s="435">
        <v>12</v>
      </c>
      <c r="X35" s="582" t="s">
        <v>80</v>
      </c>
      <c r="Y35" s="845">
        <v>111</v>
      </c>
      <c r="Z35" s="846"/>
      <c r="AA35" s="714">
        <v>184</v>
      </c>
      <c r="AB35" s="648">
        <v>0</v>
      </c>
      <c r="AE35" s="460"/>
      <c r="CJ35" s="376"/>
      <c r="CK35" s="376"/>
      <c r="CL35" s="376"/>
      <c r="CM35" s="376"/>
    </row>
    <row r="36" spans="1:91" ht="30.75" customHeight="1">
      <c r="A36" s="865"/>
      <c r="B36" s="841"/>
      <c r="C36" s="847"/>
      <c r="D36" s="869"/>
      <c r="E36" s="872"/>
      <c r="F36" s="875"/>
      <c r="G36" s="838"/>
      <c r="H36" s="840"/>
      <c r="I36" s="844"/>
      <c r="J36" s="841"/>
      <c r="K36" s="847"/>
      <c r="L36" s="840"/>
      <c r="M36" s="844"/>
      <c r="N36" s="841"/>
      <c r="O36" s="838"/>
      <c r="P36" s="856"/>
      <c r="Q36" s="844"/>
      <c r="R36" s="841"/>
      <c r="S36" s="831"/>
      <c r="T36" s="840"/>
      <c r="U36" s="844"/>
      <c r="V36" s="841"/>
      <c r="W36" s="649" t="s">
        <v>85</v>
      </c>
      <c r="X36" s="437" t="s">
        <v>82</v>
      </c>
      <c r="Y36" s="824">
        <v>112</v>
      </c>
      <c r="Z36" s="825"/>
      <c r="AA36" s="714">
        <v>40</v>
      </c>
      <c r="AB36" s="648">
        <v>0</v>
      </c>
      <c r="AE36" s="460"/>
      <c r="CJ36" s="376"/>
      <c r="CK36" s="376"/>
      <c r="CL36" s="376"/>
      <c r="CM36" s="376"/>
    </row>
    <row r="37" spans="1:91" ht="39.75" customHeight="1">
      <c r="A37" s="865"/>
      <c r="B37" s="841"/>
      <c r="C37" s="847"/>
      <c r="D37" s="869"/>
      <c r="E37" s="872"/>
      <c r="F37" s="875"/>
      <c r="G37" s="838"/>
      <c r="H37" s="840"/>
      <c r="I37" s="844"/>
      <c r="J37" s="841"/>
      <c r="K37" s="847"/>
      <c r="L37" s="840"/>
      <c r="M37" s="844"/>
      <c r="N37" s="841"/>
      <c r="O37" s="837" t="s">
        <v>61</v>
      </c>
      <c r="P37" s="832" t="s">
        <v>76</v>
      </c>
      <c r="Q37" s="834" t="s">
        <v>460</v>
      </c>
      <c r="R37" s="835"/>
      <c r="S37" s="506" t="s">
        <v>461</v>
      </c>
      <c r="T37" s="437" t="s">
        <v>249</v>
      </c>
      <c r="U37" s="650"/>
      <c r="V37" s="651"/>
      <c r="W37" s="435"/>
      <c r="X37" s="435"/>
      <c r="Y37" s="824">
        <v>114</v>
      </c>
      <c r="Z37" s="825"/>
      <c r="AA37" s="714">
        <v>182</v>
      </c>
      <c r="AB37" s="648">
        <v>0</v>
      </c>
      <c r="CJ37" s="376"/>
      <c r="CK37" s="376"/>
      <c r="CL37" s="376"/>
      <c r="CM37" s="376"/>
    </row>
    <row r="38" spans="1:91" ht="39.75" customHeight="1">
      <c r="A38" s="865"/>
      <c r="B38" s="841"/>
      <c r="C38" s="847"/>
      <c r="D38" s="869"/>
      <c r="E38" s="872"/>
      <c r="F38" s="875"/>
      <c r="G38" s="838"/>
      <c r="H38" s="840"/>
      <c r="I38" s="844"/>
      <c r="J38" s="841"/>
      <c r="K38" s="831"/>
      <c r="L38" s="833"/>
      <c r="M38" s="853"/>
      <c r="N38" s="842"/>
      <c r="O38" s="839"/>
      <c r="P38" s="833"/>
      <c r="Q38" s="836"/>
      <c r="R38" s="836"/>
      <c r="S38" s="435" t="s">
        <v>462</v>
      </c>
      <c r="T38" s="437" t="s">
        <v>74</v>
      </c>
      <c r="U38" s="595"/>
      <c r="V38" s="651"/>
      <c r="W38" s="435"/>
      <c r="X38" s="435"/>
      <c r="Y38" s="824">
        <v>115</v>
      </c>
      <c r="Z38" s="825"/>
      <c r="AA38" s="737">
        <v>83</v>
      </c>
      <c r="AB38" s="652">
        <v>0</v>
      </c>
      <c r="CJ38" s="376"/>
      <c r="CK38" s="376"/>
      <c r="CL38" s="376"/>
      <c r="CM38" s="376"/>
    </row>
    <row r="39" spans="1:91" ht="40.5" customHeight="1">
      <c r="A39" s="865"/>
      <c r="B39" s="841"/>
      <c r="C39" s="847"/>
      <c r="D39" s="869"/>
      <c r="E39" s="872"/>
      <c r="F39" s="875"/>
      <c r="G39" s="838"/>
      <c r="H39" s="840"/>
      <c r="I39" s="844"/>
      <c r="J39" s="841"/>
      <c r="K39" s="837" t="s">
        <v>96</v>
      </c>
      <c r="L39" s="832" t="s">
        <v>87</v>
      </c>
      <c r="M39" s="834" t="s">
        <v>463</v>
      </c>
      <c r="N39" s="834" t="s">
        <v>251</v>
      </c>
      <c r="O39" s="830">
        <v>0</v>
      </c>
      <c r="P39" s="832" t="s">
        <v>252</v>
      </c>
      <c r="Q39" s="834" t="s">
        <v>72</v>
      </c>
      <c r="R39" s="834" t="s">
        <v>60</v>
      </c>
      <c r="S39" s="653">
        <v>1</v>
      </c>
      <c r="T39" s="438" t="s">
        <v>59</v>
      </c>
      <c r="U39" s="653"/>
      <c r="V39" s="653"/>
      <c r="W39" s="653"/>
      <c r="X39" s="653"/>
      <c r="Y39" s="824">
        <v>121</v>
      </c>
      <c r="Z39" s="825"/>
      <c r="AA39" s="737">
        <v>116</v>
      </c>
      <c r="AB39" s="652">
        <v>0</v>
      </c>
      <c r="CJ39" s="376"/>
      <c r="CK39" s="376"/>
      <c r="CL39" s="376"/>
      <c r="CM39" s="376"/>
    </row>
    <row r="40" spans="1:91" ht="40.5" customHeight="1">
      <c r="A40" s="865"/>
      <c r="B40" s="841"/>
      <c r="C40" s="847"/>
      <c r="D40" s="869"/>
      <c r="E40" s="872"/>
      <c r="F40" s="875"/>
      <c r="G40" s="838"/>
      <c r="H40" s="840"/>
      <c r="I40" s="844"/>
      <c r="J40" s="841"/>
      <c r="K40" s="838"/>
      <c r="L40" s="840"/>
      <c r="M40" s="841"/>
      <c r="N40" s="841"/>
      <c r="O40" s="831"/>
      <c r="P40" s="833"/>
      <c r="Q40" s="842"/>
      <c r="R40" s="842"/>
      <c r="S40" s="653" t="s">
        <v>61</v>
      </c>
      <c r="T40" s="438" t="s">
        <v>76</v>
      </c>
      <c r="U40" s="653"/>
      <c r="V40" s="653"/>
      <c r="W40" s="653"/>
      <c r="X40" s="653"/>
      <c r="Y40" s="824">
        <v>122</v>
      </c>
      <c r="Z40" s="825"/>
      <c r="AA40" s="737">
        <v>8</v>
      </c>
      <c r="AB40" s="652">
        <v>0</v>
      </c>
      <c r="CJ40" s="376"/>
      <c r="CK40" s="376"/>
      <c r="CL40" s="376"/>
      <c r="CM40" s="376"/>
    </row>
    <row r="41" spans="1:91" ht="39.75" customHeight="1">
      <c r="A41" s="865"/>
      <c r="B41" s="841"/>
      <c r="C41" s="847"/>
      <c r="D41" s="869"/>
      <c r="E41" s="872"/>
      <c r="F41" s="875"/>
      <c r="G41" s="838"/>
      <c r="H41" s="840"/>
      <c r="I41" s="844"/>
      <c r="J41" s="841"/>
      <c r="K41" s="838"/>
      <c r="L41" s="840"/>
      <c r="M41" s="841"/>
      <c r="N41" s="841"/>
      <c r="O41" s="830" t="s">
        <v>61</v>
      </c>
      <c r="P41" s="832" t="s">
        <v>255</v>
      </c>
      <c r="Q41" s="834" t="s">
        <v>460</v>
      </c>
      <c r="R41" s="835"/>
      <c r="S41" s="506" t="s">
        <v>461</v>
      </c>
      <c r="T41" s="437" t="s">
        <v>249</v>
      </c>
      <c r="U41" s="654"/>
      <c r="V41" s="596"/>
      <c r="W41" s="653"/>
      <c r="X41" s="438"/>
      <c r="Y41" s="824">
        <v>131</v>
      </c>
      <c r="Z41" s="825"/>
      <c r="AA41" s="737">
        <v>70</v>
      </c>
      <c r="AB41" s="652">
        <v>0</v>
      </c>
      <c r="CJ41" s="376"/>
      <c r="CK41" s="376"/>
      <c r="CL41" s="376"/>
      <c r="CM41" s="376"/>
    </row>
    <row r="42" spans="1:91" ht="38.25" customHeight="1">
      <c r="A42" s="865"/>
      <c r="B42" s="841"/>
      <c r="C42" s="847"/>
      <c r="D42" s="869"/>
      <c r="E42" s="872"/>
      <c r="F42" s="875"/>
      <c r="G42" s="839"/>
      <c r="H42" s="833"/>
      <c r="I42" s="853"/>
      <c r="J42" s="842"/>
      <c r="K42" s="839"/>
      <c r="L42" s="833"/>
      <c r="M42" s="842"/>
      <c r="N42" s="842"/>
      <c r="O42" s="831"/>
      <c r="P42" s="833"/>
      <c r="Q42" s="836"/>
      <c r="R42" s="836"/>
      <c r="S42" s="435" t="s">
        <v>462</v>
      </c>
      <c r="T42" s="437" t="s">
        <v>74</v>
      </c>
      <c r="U42" s="655"/>
      <c r="V42" s="425"/>
      <c r="W42" s="413"/>
      <c r="X42" s="656"/>
      <c r="Y42" s="824">
        <v>132</v>
      </c>
      <c r="Z42" s="825"/>
      <c r="AA42" s="737">
        <v>15</v>
      </c>
      <c r="AB42" s="652">
        <v>0</v>
      </c>
      <c r="CJ42" s="376"/>
      <c r="CK42" s="376"/>
      <c r="CL42" s="376"/>
      <c r="CM42" s="376"/>
    </row>
    <row r="43" spans="1:91" ht="12.75" customHeight="1">
      <c r="A43" s="865"/>
      <c r="B43" s="841"/>
      <c r="C43" s="831"/>
      <c r="D43" s="870"/>
      <c r="E43" s="873"/>
      <c r="F43" s="876"/>
      <c r="G43" s="435">
        <v>0</v>
      </c>
      <c r="H43" s="437" t="s">
        <v>26</v>
      </c>
      <c r="I43" s="437"/>
      <c r="J43" s="437"/>
      <c r="K43" s="437"/>
      <c r="L43" s="437"/>
      <c r="M43" s="437"/>
      <c r="N43" s="437"/>
      <c r="O43" s="437"/>
      <c r="P43" s="437"/>
      <c r="Q43" s="437"/>
      <c r="R43" s="437"/>
      <c r="S43" s="437"/>
      <c r="T43" s="437"/>
      <c r="U43" s="437"/>
      <c r="V43" s="437"/>
      <c r="W43" s="437"/>
      <c r="X43" s="437"/>
      <c r="Y43" s="824">
        <v>199</v>
      </c>
      <c r="Z43" s="825"/>
      <c r="AA43" s="737">
        <v>15</v>
      </c>
      <c r="AB43" s="652">
        <v>0</v>
      </c>
      <c r="CJ43" s="376"/>
      <c r="CK43" s="376"/>
      <c r="CL43" s="376"/>
      <c r="CM43" s="376"/>
    </row>
    <row r="44" spans="1:91" ht="16.5" thickBot="1">
      <c r="A44" s="865"/>
      <c r="B44" s="841"/>
      <c r="C44" s="505">
        <v>19</v>
      </c>
      <c r="D44" s="436" t="s">
        <v>43</v>
      </c>
      <c r="E44" s="657"/>
      <c r="F44" s="657"/>
      <c r="G44" s="657"/>
      <c r="H44" s="436"/>
      <c r="I44" s="657"/>
      <c r="J44" s="657"/>
      <c r="K44" s="657"/>
      <c r="L44" s="657"/>
      <c r="M44" s="657"/>
      <c r="N44" s="657"/>
      <c r="O44" s="657"/>
      <c r="P44" s="657"/>
      <c r="Q44" s="657"/>
      <c r="R44" s="657"/>
      <c r="S44" s="657"/>
      <c r="T44" s="657"/>
      <c r="U44" s="657"/>
      <c r="V44" s="657"/>
      <c r="W44" s="657"/>
      <c r="X44" s="657"/>
      <c r="Y44" s="826">
        <v>182</v>
      </c>
      <c r="Z44" s="827"/>
      <c r="AA44" s="738">
        <v>63</v>
      </c>
      <c r="AB44" s="658">
        <v>0</v>
      </c>
      <c r="CJ44" s="376"/>
      <c r="CK44" s="376"/>
      <c r="CL44" s="376"/>
      <c r="CM44" s="376"/>
    </row>
    <row r="45" spans="1:91" ht="15.75">
      <c r="A45" s="865"/>
      <c r="B45" s="841"/>
      <c r="C45" s="435">
        <v>11</v>
      </c>
      <c r="D45" s="436" t="s">
        <v>36</v>
      </c>
      <c r="E45" s="436"/>
      <c r="F45" s="436"/>
      <c r="G45" s="436"/>
      <c r="H45" s="436"/>
      <c r="I45" s="436"/>
      <c r="J45" s="436"/>
      <c r="K45" s="436"/>
      <c r="L45" s="436"/>
      <c r="M45" s="436"/>
      <c r="N45" s="436"/>
      <c r="O45" s="436"/>
      <c r="P45" s="436"/>
      <c r="Q45" s="436"/>
      <c r="R45" s="436"/>
      <c r="S45" s="436"/>
      <c r="T45" s="436"/>
      <c r="U45" s="436"/>
      <c r="V45" s="436"/>
      <c r="W45" s="436"/>
      <c r="X45" s="436"/>
      <c r="Y45" s="828">
        <v>278</v>
      </c>
      <c r="Z45" s="829"/>
      <c r="AA45" s="739">
        <v>786</v>
      </c>
      <c r="AB45" s="659">
        <v>9</v>
      </c>
      <c r="CJ45" s="376"/>
      <c r="CK45" s="376"/>
      <c r="CL45" s="376"/>
      <c r="CM45" s="376"/>
    </row>
    <row r="46" spans="1:91" ht="15.75">
      <c r="A46" s="865"/>
      <c r="B46" s="841"/>
      <c r="C46" s="435">
        <v>12</v>
      </c>
      <c r="D46" s="436" t="s">
        <v>31</v>
      </c>
      <c r="E46" s="436"/>
      <c r="F46" s="436"/>
      <c r="G46" s="436"/>
      <c r="H46" s="436"/>
      <c r="I46" s="436"/>
      <c r="J46" s="436"/>
      <c r="K46" s="436"/>
      <c r="L46" s="436"/>
      <c r="M46" s="436"/>
      <c r="N46" s="436"/>
      <c r="O46" s="436"/>
      <c r="P46" s="436"/>
      <c r="Q46" s="436"/>
      <c r="R46" s="436"/>
      <c r="S46" s="436"/>
      <c r="T46" s="436"/>
      <c r="U46" s="436"/>
      <c r="V46" s="436"/>
      <c r="W46" s="436"/>
      <c r="X46" s="436"/>
      <c r="Y46" s="820">
        <v>279</v>
      </c>
      <c r="Z46" s="821"/>
      <c r="AA46" s="740">
        <v>501</v>
      </c>
      <c r="AB46" s="660">
        <v>1</v>
      </c>
      <c r="CJ46" s="376"/>
      <c r="CK46" s="376"/>
      <c r="CL46" s="376"/>
      <c r="CM46" s="376"/>
    </row>
    <row r="47" spans="1:91" ht="15.75">
      <c r="A47" s="865"/>
      <c r="B47" s="841"/>
      <c r="C47" s="435">
        <v>13</v>
      </c>
      <c r="D47" s="436" t="s">
        <v>37</v>
      </c>
      <c r="E47" s="436"/>
      <c r="F47" s="436"/>
      <c r="G47" s="436"/>
      <c r="H47" s="436"/>
      <c r="I47" s="436"/>
      <c r="J47" s="436"/>
      <c r="K47" s="436"/>
      <c r="L47" s="436"/>
      <c r="M47" s="436"/>
      <c r="N47" s="436"/>
      <c r="O47" s="436"/>
      <c r="P47" s="436"/>
      <c r="Q47" s="436"/>
      <c r="R47" s="436"/>
      <c r="S47" s="436"/>
      <c r="T47" s="436"/>
      <c r="U47" s="436"/>
      <c r="V47" s="436"/>
      <c r="W47" s="436"/>
      <c r="X47" s="436"/>
      <c r="Y47" s="820">
        <v>231</v>
      </c>
      <c r="Z47" s="821"/>
      <c r="AA47" s="740">
        <v>2954</v>
      </c>
      <c r="AB47" s="660">
        <v>0</v>
      </c>
      <c r="CJ47" s="376"/>
      <c r="CK47" s="376"/>
      <c r="CL47" s="376"/>
      <c r="CM47" s="376"/>
    </row>
    <row r="48" spans="1:91" ht="15.75">
      <c r="A48" s="865"/>
      <c r="B48" s="841"/>
      <c r="C48" s="435">
        <v>14</v>
      </c>
      <c r="D48" s="436" t="s">
        <v>38</v>
      </c>
      <c r="E48" s="436"/>
      <c r="F48" s="436"/>
      <c r="G48" s="436"/>
      <c r="H48" s="436"/>
      <c r="I48" s="436"/>
      <c r="J48" s="436"/>
      <c r="K48" s="436"/>
      <c r="L48" s="436"/>
      <c r="M48" s="436"/>
      <c r="N48" s="436"/>
      <c r="O48" s="436"/>
      <c r="P48" s="436"/>
      <c r="Q48" s="436"/>
      <c r="R48" s="436"/>
      <c r="S48" s="436"/>
      <c r="T48" s="436"/>
      <c r="U48" s="436"/>
      <c r="V48" s="436"/>
      <c r="W48" s="436"/>
      <c r="X48" s="436"/>
      <c r="Y48" s="820">
        <v>251</v>
      </c>
      <c r="Z48" s="821"/>
      <c r="AA48" s="740">
        <v>18</v>
      </c>
      <c r="AB48" s="660">
        <v>0</v>
      </c>
      <c r="CJ48" s="376"/>
      <c r="CK48" s="376"/>
      <c r="CL48" s="376"/>
      <c r="CM48" s="376"/>
    </row>
    <row r="49" spans="1:91" ht="15.75">
      <c r="A49" s="865"/>
      <c r="B49" s="841"/>
      <c r="C49" s="435">
        <v>15</v>
      </c>
      <c r="D49" s="436" t="s">
        <v>39</v>
      </c>
      <c r="E49" s="436"/>
      <c r="F49" s="436"/>
      <c r="G49" s="436"/>
      <c r="H49" s="436"/>
      <c r="I49" s="436"/>
      <c r="J49" s="436"/>
      <c r="K49" s="436"/>
      <c r="L49" s="436"/>
      <c r="M49" s="436"/>
      <c r="N49" s="436"/>
      <c r="O49" s="436"/>
      <c r="P49" s="436"/>
      <c r="Q49" s="436"/>
      <c r="R49" s="436"/>
      <c r="S49" s="436"/>
      <c r="T49" s="436"/>
      <c r="U49" s="436"/>
      <c r="V49" s="436"/>
      <c r="W49" s="436"/>
      <c r="X49" s="436"/>
      <c r="Y49" s="820">
        <v>211</v>
      </c>
      <c r="Z49" s="821"/>
      <c r="AA49" s="740">
        <v>3884</v>
      </c>
      <c r="AB49" s="660">
        <v>0</v>
      </c>
      <c r="CJ49" s="376"/>
      <c r="CK49" s="376"/>
      <c r="CL49" s="376"/>
      <c r="CM49" s="376"/>
    </row>
    <row r="50" spans="1:91" ht="15.75">
      <c r="A50" s="865"/>
      <c r="B50" s="841"/>
      <c r="C50" s="435">
        <v>16</v>
      </c>
      <c r="D50" s="436" t="s">
        <v>40</v>
      </c>
      <c r="E50" s="436"/>
      <c r="F50" s="436"/>
      <c r="G50" s="436"/>
      <c r="H50" s="436"/>
      <c r="I50" s="436"/>
      <c r="J50" s="436"/>
      <c r="K50" s="436"/>
      <c r="L50" s="436"/>
      <c r="M50" s="436"/>
      <c r="N50" s="436"/>
      <c r="O50" s="436"/>
      <c r="P50" s="436"/>
      <c r="Q50" s="436"/>
      <c r="R50" s="436"/>
      <c r="S50" s="436"/>
      <c r="T50" s="436"/>
      <c r="U50" s="436"/>
      <c r="V50" s="436"/>
      <c r="W50" s="436"/>
      <c r="X50" s="436"/>
      <c r="Y50" s="820">
        <v>291</v>
      </c>
      <c r="Z50" s="821"/>
      <c r="AA50" s="740">
        <v>1173</v>
      </c>
      <c r="AB50" s="660">
        <v>1</v>
      </c>
      <c r="CJ50" s="376"/>
      <c r="CK50" s="376"/>
      <c r="CL50" s="376"/>
      <c r="CM50" s="376"/>
    </row>
    <row r="51" spans="1:91" ht="15.75">
      <c r="A51" s="865"/>
      <c r="B51" s="841"/>
      <c r="C51" s="435">
        <v>17</v>
      </c>
      <c r="D51" s="436" t="s">
        <v>41</v>
      </c>
      <c r="E51" s="436"/>
      <c r="F51" s="436"/>
      <c r="G51" s="436"/>
      <c r="H51" s="436"/>
      <c r="I51" s="436"/>
      <c r="J51" s="436"/>
      <c r="K51" s="436"/>
      <c r="L51" s="436"/>
      <c r="M51" s="436"/>
      <c r="N51" s="436"/>
      <c r="O51" s="436"/>
      <c r="P51" s="436"/>
      <c r="Q51" s="436"/>
      <c r="R51" s="436"/>
      <c r="S51" s="436"/>
      <c r="T51" s="436"/>
      <c r="U51" s="436"/>
      <c r="V51" s="436"/>
      <c r="W51" s="436"/>
      <c r="X51" s="436"/>
      <c r="Y51" s="820">
        <v>221</v>
      </c>
      <c r="Z51" s="821"/>
      <c r="AA51" s="740">
        <v>1885</v>
      </c>
      <c r="AB51" s="660">
        <v>1949</v>
      </c>
      <c r="CJ51" s="376"/>
      <c r="CK51" s="376"/>
      <c r="CL51" s="376"/>
      <c r="CM51" s="376"/>
    </row>
    <row r="52" spans="1:91" ht="16.5" thickBot="1">
      <c r="A52" s="866"/>
      <c r="B52" s="867"/>
      <c r="C52" s="440">
        <v>18</v>
      </c>
      <c r="D52" s="602" t="s">
        <v>42</v>
      </c>
      <c r="E52" s="449"/>
      <c r="F52" s="449"/>
      <c r="G52" s="449"/>
      <c r="H52" s="602"/>
      <c r="I52" s="449"/>
      <c r="J52" s="449"/>
      <c r="K52" s="449"/>
      <c r="L52" s="449"/>
      <c r="M52" s="449"/>
      <c r="N52" s="449"/>
      <c r="O52" s="449"/>
      <c r="P52" s="449"/>
      <c r="Q52" s="449"/>
      <c r="R52" s="449"/>
      <c r="S52" s="449"/>
      <c r="T52" s="449"/>
      <c r="U52" s="449"/>
      <c r="V52" s="449"/>
      <c r="W52" s="449"/>
      <c r="X52" s="449"/>
      <c r="Y52" s="822">
        <v>292</v>
      </c>
      <c r="Z52" s="823"/>
      <c r="AA52" s="741">
        <v>4</v>
      </c>
      <c r="AB52" s="661">
        <v>1099</v>
      </c>
      <c r="CJ52" s="376"/>
      <c r="CK52" s="376"/>
      <c r="CL52" s="376"/>
      <c r="CM52" s="376"/>
    </row>
  </sheetData>
  <sheetProtection/>
  <mergeCells count="74">
    <mergeCell ref="AB5:AB25"/>
    <mergeCell ref="Y5:Y9"/>
    <mergeCell ref="Z5:Z15"/>
    <mergeCell ref="AA5:AA24"/>
    <mergeCell ref="Y10:Y11"/>
    <mergeCell ref="Y12:Y13"/>
    <mergeCell ref="Z16:Z24"/>
    <mergeCell ref="Y20:Y21"/>
    <mergeCell ref="Y22:Y24"/>
    <mergeCell ref="Y28:Z28"/>
    <mergeCell ref="AA28:AB28"/>
    <mergeCell ref="Y29:Z29"/>
    <mergeCell ref="AA29:AB29"/>
    <mergeCell ref="A32:A52"/>
    <mergeCell ref="B32:B52"/>
    <mergeCell ref="C32:C43"/>
    <mergeCell ref="D32:D43"/>
    <mergeCell ref="E32:E43"/>
    <mergeCell ref="F32:F43"/>
    <mergeCell ref="G32:G42"/>
    <mergeCell ref="H32:H42"/>
    <mergeCell ref="I32:I42"/>
    <mergeCell ref="J32:J42"/>
    <mergeCell ref="K32:K38"/>
    <mergeCell ref="L32:L38"/>
    <mergeCell ref="M32:M38"/>
    <mergeCell ref="N32:N38"/>
    <mergeCell ref="O32:O36"/>
    <mergeCell ref="P32:P36"/>
    <mergeCell ref="Q32:Q36"/>
    <mergeCell ref="R32:R36"/>
    <mergeCell ref="O37:O38"/>
    <mergeCell ref="P37:P38"/>
    <mergeCell ref="Q37:R38"/>
    <mergeCell ref="S32:S34"/>
    <mergeCell ref="T32:T34"/>
    <mergeCell ref="U32:U34"/>
    <mergeCell ref="V32:V34"/>
    <mergeCell ref="Y32:Z32"/>
    <mergeCell ref="Y33:Z33"/>
    <mergeCell ref="Y34:Z34"/>
    <mergeCell ref="S35:S36"/>
    <mergeCell ref="T35:T36"/>
    <mergeCell ref="U35:U36"/>
    <mergeCell ref="V35:V36"/>
    <mergeCell ref="Y35:Z35"/>
    <mergeCell ref="Y36:Z36"/>
    <mergeCell ref="Y37:Z37"/>
    <mergeCell ref="Y38:Z38"/>
    <mergeCell ref="K39:K42"/>
    <mergeCell ref="L39:L42"/>
    <mergeCell ref="M39:M42"/>
    <mergeCell ref="N39:N42"/>
    <mergeCell ref="O39:O40"/>
    <mergeCell ref="P39:P40"/>
    <mergeCell ref="Q39:Q40"/>
    <mergeCell ref="R39:R40"/>
    <mergeCell ref="Y39:Z39"/>
    <mergeCell ref="Y40:Z40"/>
    <mergeCell ref="O41:O42"/>
    <mergeCell ref="P41:P42"/>
    <mergeCell ref="Q41:R42"/>
    <mergeCell ref="Y41:Z41"/>
    <mergeCell ref="Y42:Z42"/>
    <mergeCell ref="Y49:Z49"/>
    <mergeCell ref="Y50:Z50"/>
    <mergeCell ref="Y51:Z51"/>
    <mergeCell ref="Y52:Z52"/>
    <mergeCell ref="Y43:Z43"/>
    <mergeCell ref="Y44:Z44"/>
    <mergeCell ref="Y45:Z45"/>
    <mergeCell ref="Y46:Z46"/>
    <mergeCell ref="Y47:Z47"/>
    <mergeCell ref="Y48:Z48"/>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57" r:id="rId1"/>
  <headerFooter alignWithMargins="0">
    <oddHeader>&amp;C&amp;"Arial,Bold"&amp;12PUMAS IT00</oddHeader>
  </headerFooter>
  <rowBreaks count="1" manualBreakCount="1">
    <brk id="27" max="26" man="1"/>
  </rowBreaks>
</worksheet>
</file>

<file path=xl/worksheets/sheet10.xml><?xml version="1.0" encoding="utf-8"?>
<worksheet xmlns="http://schemas.openxmlformats.org/spreadsheetml/2006/main" xmlns:r="http://schemas.openxmlformats.org/officeDocument/2006/relationships">
  <sheetPr>
    <pageSetUpPr fitToPage="1"/>
  </sheetPr>
  <dimension ref="A1:CD48"/>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376" customWidth="1"/>
    <col min="2" max="2" width="3.00390625" style="376" customWidth="1"/>
    <col min="3" max="3" width="3.28125" style="376" customWidth="1"/>
    <col min="4" max="4" width="4.57421875" style="376" customWidth="1"/>
    <col min="5" max="5" width="3.00390625" style="376" customWidth="1"/>
    <col min="6" max="6" width="3.421875" style="376" customWidth="1"/>
    <col min="7" max="7" width="3.140625" style="381" bestFit="1" customWidth="1"/>
    <col min="8" max="8" width="8.00390625" style="376" customWidth="1"/>
    <col min="9" max="9" width="3.421875" style="376" customWidth="1"/>
    <col min="10" max="10" width="5.421875" style="376" customWidth="1"/>
    <col min="11" max="11" width="3.140625" style="376" bestFit="1" customWidth="1"/>
    <col min="12" max="12" width="8.140625" style="376" customWidth="1"/>
    <col min="13" max="13" width="3.421875" style="376" customWidth="1"/>
    <col min="14" max="14" width="8.57421875" style="376" customWidth="1"/>
    <col min="15" max="15" width="4.421875" style="376" customWidth="1"/>
    <col min="16" max="16" width="10.421875" style="376" customWidth="1"/>
    <col min="17" max="18" width="14.7109375" style="376" customWidth="1"/>
    <col min="19" max="20" width="15.00390625" style="376" customWidth="1"/>
    <col min="21" max="21" width="12.28125" style="376" customWidth="1"/>
    <col min="22" max="22" width="8.7109375" style="376" customWidth="1"/>
    <col min="23" max="82" width="9.140625" style="386" customWidth="1"/>
    <col min="83" max="16384" width="9.140625" style="376" customWidth="1"/>
  </cols>
  <sheetData>
    <row r="1" spans="1:13" s="373" customFormat="1" ht="12.75">
      <c r="A1" s="374" t="s">
        <v>513</v>
      </c>
      <c r="E1" s="374"/>
      <c r="G1" s="570"/>
      <c r="I1" s="374"/>
      <c r="M1" s="374"/>
    </row>
    <row r="2" spans="1:13" s="373" customFormat="1" ht="12.75">
      <c r="A2" s="372" t="s">
        <v>514</v>
      </c>
      <c r="E2" s="374"/>
      <c r="G2" s="570"/>
      <c r="I2" s="374"/>
      <c r="M2" s="374"/>
    </row>
    <row r="3" spans="1:7" s="373" customFormat="1" ht="12.75">
      <c r="A3" s="373" t="s">
        <v>27</v>
      </c>
      <c r="B3" s="373" t="s">
        <v>494</v>
      </c>
      <c r="G3" s="570"/>
    </row>
    <row r="4" s="373" customFormat="1" ht="12.75">
      <c r="G4" s="570"/>
    </row>
    <row r="5" spans="2:14" s="373" customFormat="1" ht="12.75">
      <c r="B5" s="378"/>
      <c r="F5" s="378"/>
      <c r="G5" s="570"/>
      <c r="J5" s="378"/>
      <c r="N5" s="378"/>
    </row>
    <row r="6" spans="1:22" s="373" customFormat="1" ht="12.75">
      <c r="A6" s="379">
        <v>-1</v>
      </c>
      <c r="B6" s="381"/>
      <c r="C6" s="379" t="s">
        <v>28</v>
      </c>
      <c r="D6" s="380"/>
      <c r="E6" s="379"/>
      <c r="F6" s="381"/>
      <c r="G6" s="571"/>
      <c r="H6" s="380"/>
      <c r="I6" s="379"/>
      <c r="J6" s="381"/>
      <c r="K6" s="379"/>
      <c r="L6" s="380"/>
      <c r="M6" s="379"/>
      <c r="N6" s="381"/>
      <c r="O6" s="379"/>
      <c r="P6" s="380"/>
      <c r="Q6" s="376"/>
      <c r="R6" s="376"/>
      <c r="S6" s="376"/>
      <c r="T6" s="572">
        <f>SUM(U48:V48)</f>
        <v>12588</v>
      </c>
      <c r="U6" s="572">
        <f>T6</f>
        <v>12588</v>
      </c>
      <c r="V6" s="572">
        <f>SUM(U6)</f>
        <v>12588</v>
      </c>
    </row>
    <row r="7" spans="1:22" s="373" customFormat="1" ht="12.75">
      <c r="A7" s="387">
        <v>0</v>
      </c>
      <c r="B7" s="381"/>
      <c r="C7" s="388" t="s">
        <v>552</v>
      </c>
      <c r="D7" s="380"/>
      <c r="E7" s="387"/>
      <c r="F7" s="381"/>
      <c r="G7" s="575"/>
      <c r="H7" s="380"/>
      <c r="I7" s="387"/>
      <c r="J7" s="381"/>
      <c r="K7" s="387"/>
      <c r="L7" s="380"/>
      <c r="M7" s="387"/>
      <c r="N7" s="381"/>
      <c r="O7" s="387"/>
      <c r="P7" s="380"/>
      <c r="Q7" s="376"/>
      <c r="R7" s="376"/>
      <c r="S7" s="376"/>
      <c r="T7" s="576">
        <f>SUM(U41,Q42:R42,Q43:Q45,S42:S45)</f>
        <v>4688</v>
      </c>
      <c r="U7" s="1391">
        <f>SUM(T7:T8)</f>
        <v>9656</v>
      </c>
      <c r="V7" s="1388">
        <f>SUM(U7:U9)</f>
        <v>9680</v>
      </c>
    </row>
    <row r="8" spans="1:22" s="373" customFormat="1" ht="12.75">
      <c r="A8" s="610" t="s">
        <v>96</v>
      </c>
      <c r="B8" s="381"/>
      <c r="C8" s="388" t="s">
        <v>551</v>
      </c>
      <c r="D8" s="380"/>
      <c r="E8" s="387"/>
      <c r="F8" s="381"/>
      <c r="G8" s="575"/>
      <c r="H8" s="380"/>
      <c r="I8" s="387"/>
      <c r="J8" s="381"/>
      <c r="K8" s="387"/>
      <c r="L8" s="380"/>
      <c r="M8" s="387"/>
      <c r="N8" s="381"/>
      <c r="O8" s="387"/>
      <c r="P8" s="380"/>
      <c r="Q8" s="376"/>
      <c r="R8" s="376"/>
      <c r="S8" s="376"/>
      <c r="T8" s="577">
        <f>SUM(R43:R45,T42:T45)</f>
        <v>4968</v>
      </c>
      <c r="U8" s="1392"/>
      <c r="V8" s="1389"/>
    </row>
    <row r="9" spans="1:22" s="373" customFormat="1" ht="12.75" customHeight="1">
      <c r="A9" s="391" t="s">
        <v>29</v>
      </c>
      <c r="B9" s="381"/>
      <c r="C9" s="379" t="s">
        <v>30</v>
      </c>
      <c r="E9" s="391"/>
      <c r="F9" s="381"/>
      <c r="G9" s="571"/>
      <c r="I9" s="391"/>
      <c r="J9" s="381"/>
      <c r="K9" s="379"/>
      <c r="M9" s="391"/>
      <c r="N9" s="381"/>
      <c r="O9" s="379"/>
      <c r="Q9" s="376"/>
      <c r="R9" s="376"/>
      <c r="S9" s="376"/>
      <c r="T9" s="578">
        <f>SUM(U46:U47)</f>
        <v>24</v>
      </c>
      <c r="U9" s="578">
        <f>T9</f>
        <v>24</v>
      </c>
      <c r="V9" s="1390"/>
    </row>
    <row r="10" spans="1:22" s="373" customFormat="1" ht="13.5" thickBot="1">
      <c r="A10" s="393"/>
      <c r="B10" s="394"/>
      <c r="C10" s="387"/>
      <c r="E10" s="393"/>
      <c r="F10" s="394"/>
      <c r="G10" s="570"/>
      <c r="I10" s="393"/>
      <c r="J10" s="394"/>
      <c r="M10" s="393"/>
      <c r="N10" s="394"/>
      <c r="Q10" s="376"/>
      <c r="R10" s="376"/>
      <c r="S10" s="376"/>
      <c r="T10" s="395"/>
      <c r="U10" s="395"/>
      <c r="V10" s="611">
        <f>SUM(V6:V9)</f>
        <v>22268</v>
      </c>
    </row>
    <row r="11" spans="1:22" s="373" customFormat="1" ht="14.25" thickBot="1" thickTop="1">
      <c r="A11" s="393"/>
      <c r="B11" s="394"/>
      <c r="E11" s="393"/>
      <c r="F11" s="394"/>
      <c r="G11" s="570"/>
      <c r="I11" s="393"/>
      <c r="J11" s="394"/>
      <c r="M11" s="393"/>
      <c r="N11" s="394"/>
      <c r="Q11" s="395"/>
      <c r="R11" s="395"/>
      <c r="S11" s="395"/>
      <c r="T11" s="395"/>
      <c r="U11" s="395"/>
      <c r="V11" s="579"/>
    </row>
    <row r="12" spans="1:22" ht="12.75" customHeight="1">
      <c r="A12" s="374" t="s">
        <v>513</v>
      </c>
      <c r="B12" s="398"/>
      <c r="C12" s="398"/>
      <c r="D12" s="398"/>
      <c r="E12" s="398"/>
      <c r="F12" s="398"/>
      <c r="G12" s="398"/>
      <c r="H12" s="398"/>
      <c r="I12" s="398"/>
      <c r="J12" s="398"/>
      <c r="K12" s="398"/>
      <c r="L12" s="398"/>
      <c r="M12" s="398"/>
      <c r="N12" s="398"/>
      <c r="O12" s="398"/>
      <c r="P12" s="399"/>
      <c r="Q12" s="858" t="s">
        <v>44</v>
      </c>
      <c r="R12" s="1053"/>
      <c r="S12" s="1053"/>
      <c r="T12" s="1053"/>
      <c r="U12" s="1053"/>
      <c r="V12" s="859"/>
    </row>
    <row r="13" spans="1:22" ht="12.75">
      <c r="A13" s="398"/>
      <c r="B13" s="398"/>
      <c r="C13" s="398"/>
      <c r="D13" s="398"/>
      <c r="E13" s="398"/>
      <c r="F13" s="398"/>
      <c r="G13" s="398"/>
      <c r="H13" s="398"/>
      <c r="I13" s="398"/>
      <c r="J13" s="398"/>
      <c r="K13" s="398"/>
      <c r="L13" s="398"/>
      <c r="M13" s="398"/>
      <c r="N13" s="398"/>
      <c r="O13" s="398"/>
      <c r="P13" s="399"/>
      <c r="Q13" s="861" t="s">
        <v>45</v>
      </c>
      <c r="R13" s="1054"/>
      <c r="S13" s="1054"/>
      <c r="T13" s="1054"/>
      <c r="U13" s="1054"/>
      <c r="V13" s="862"/>
    </row>
    <row r="14" spans="1:22" ht="12.75">
      <c r="A14" s="398"/>
      <c r="B14" s="398"/>
      <c r="C14" s="398"/>
      <c r="D14" s="398"/>
      <c r="E14" s="398"/>
      <c r="F14" s="398"/>
      <c r="G14" s="398"/>
      <c r="H14" s="398"/>
      <c r="I14" s="398"/>
      <c r="J14" s="398"/>
      <c r="K14" s="398"/>
      <c r="L14" s="398"/>
      <c r="M14" s="398"/>
      <c r="N14" s="398"/>
      <c r="O14" s="398"/>
      <c r="P14" s="399"/>
      <c r="Q14" s="861" t="s">
        <v>46</v>
      </c>
      <c r="R14" s="1054"/>
      <c r="S14" s="1054"/>
      <c r="T14" s="1054"/>
      <c r="U14" s="1055"/>
      <c r="V14" s="400" t="s">
        <v>48</v>
      </c>
    </row>
    <row r="15" spans="1:22" ht="12.75" customHeight="1">
      <c r="A15" s="398"/>
      <c r="B15" s="398"/>
      <c r="C15" s="398"/>
      <c r="D15" s="398"/>
      <c r="E15" s="398"/>
      <c r="F15" s="398"/>
      <c r="G15" s="398"/>
      <c r="H15" s="398"/>
      <c r="I15" s="398"/>
      <c r="J15" s="398"/>
      <c r="K15" s="398"/>
      <c r="L15" s="398"/>
      <c r="M15" s="398"/>
      <c r="N15" s="398"/>
      <c r="O15" s="398"/>
      <c r="P15" s="399"/>
      <c r="Q15" s="1056" t="s">
        <v>47</v>
      </c>
      <c r="R15" s="1017"/>
      <c r="S15" s="1017"/>
      <c r="T15" s="1017"/>
      <c r="U15" s="1018"/>
      <c r="V15" s="1325" t="s">
        <v>49</v>
      </c>
    </row>
    <row r="16" spans="1:22" ht="12.75" customHeight="1">
      <c r="A16" s="398"/>
      <c r="B16" s="398"/>
      <c r="C16" s="398"/>
      <c r="D16" s="398"/>
      <c r="E16" s="398"/>
      <c r="F16" s="398"/>
      <c r="G16" s="398"/>
      <c r="H16" s="398"/>
      <c r="I16" s="398"/>
      <c r="J16" s="398"/>
      <c r="K16" s="398"/>
      <c r="L16" s="398"/>
      <c r="M16" s="398"/>
      <c r="N16" s="398"/>
      <c r="O16" s="398"/>
      <c r="P16" s="399"/>
      <c r="Q16" s="1327" t="s">
        <v>501</v>
      </c>
      <c r="R16" s="1328"/>
      <c r="S16" s="1328"/>
      <c r="T16" s="1328"/>
      <c r="U16" s="1329"/>
      <c r="V16" s="1325"/>
    </row>
    <row r="17" spans="1:22" ht="12.75">
      <c r="A17" s="398"/>
      <c r="B17" s="398"/>
      <c r="C17" s="398"/>
      <c r="D17" s="398"/>
      <c r="E17" s="398"/>
      <c r="F17" s="398"/>
      <c r="G17" s="398"/>
      <c r="H17" s="398"/>
      <c r="I17" s="398"/>
      <c r="J17" s="398"/>
      <c r="K17" s="398"/>
      <c r="L17" s="398"/>
      <c r="M17" s="398"/>
      <c r="N17" s="398"/>
      <c r="O17" s="398"/>
      <c r="P17" s="399"/>
      <c r="Q17" s="861" t="s">
        <v>502</v>
      </c>
      <c r="R17" s="1054"/>
      <c r="S17" s="1054"/>
      <c r="T17" s="1054"/>
      <c r="U17" s="1055"/>
      <c r="V17" s="1325"/>
    </row>
    <row r="18" spans="1:22" ht="12.75">
      <c r="A18" s="398"/>
      <c r="B18" s="398"/>
      <c r="C18" s="398"/>
      <c r="D18" s="398"/>
      <c r="E18" s="398"/>
      <c r="F18" s="398"/>
      <c r="G18" s="398"/>
      <c r="H18" s="398"/>
      <c r="I18" s="398"/>
      <c r="J18" s="398"/>
      <c r="K18" s="398"/>
      <c r="L18" s="398"/>
      <c r="M18" s="398"/>
      <c r="N18" s="398"/>
      <c r="O18" s="398"/>
      <c r="P18" s="399"/>
      <c r="Q18" s="861">
        <v>0</v>
      </c>
      <c r="R18" s="1055"/>
      <c r="S18" s="1357" t="s">
        <v>96</v>
      </c>
      <c r="T18" s="1055"/>
      <c r="U18" s="507" t="s">
        <v>62</v>
      </c>
      <c r="V18" s="1325"/>
    </row>
    <row r="19" spans="1:22" ht="12.75" customHeight="1" thickBot="1">
      <c r="A19" s="403"/>
      <c r="B19" s="403"/>
      <c r="C19" s="403"/>
      <c r="D19" s="403"/>
      <c r="E19" s="403"/>
      <c r="F19" s="403"/>
      <c r="G19" s="403"/>
      <c r="H19" s="403"/>
      <c r="I19" s="403"/>
      <c r="J19" s="403"/>
      <c r="K19" s="403"/>
      <c r="L19" s="403"/>
      <c r="M19" s="403"/>
      <c r="N19" s="403"/>
      <c r="O19" s="403"/>
      <c r="P19" s="404"/>
      <c r="Q19" s="1385" t="s">
        <v>194</v>
      </c>
      <c r="R19" s="1359"/>
      <c r="S19" s="1358" t="s">
        <v>503</v>
      </c>
      <c r="T19" s="1359"/>
      <c r="U19" s="405" t="s">
        <v>29</v>
      </c>
      <c r="V19" s="1326"/>
    </row>
    <row r="20" spans="1:82" ht="20.25" customHeight="1" thickBot="1">
      <c r="A20" s="864" t="s">
        <v>504</v>
      </c>
      <c r="B20" s="850" t="s">
        <v>505</v>
      </c>
      <c r="C20" s="854">
        <v>1</v>
      </c>
      <c r="D20" s="1034" t="s">
        <v>227</v>
      </c>
      <c r="E20" s="1049" t="s">
        <v>506</v>
      </c>
      <c r="F20" s="875" t="s">
        <v>507</v>
      </c>
      <c r="G20" s="414">
        <v>0</v>
      </c>
      <c r="H20" s="582" t="s">
        <v>194</v>
      </c>
      <c r="I20" s="583"/>
      <c r="J20" s="584"/>
      <c r="K20" s="585"/>
      <c r="L20" s="586"/>
      <c r="M20" s="583"/>
      <c r="N20" s="584"/>
      <c r="O20" s="585"/>
      <c r="P20" s="586"/>
      <c r="Q20" s="1339">
        <v>-1</v>
      </c>
      <c r="R20" s="1386"/>
      <c r="S20" s="1386"/>
      <c r="T20" s="1340"/>
      <c r="U20" s="450">
        <v>0</v>
      </c>
      <c r="V20" s="795"/>
      <c r="CA20" s="376"/>
      <c r="CB20" s="376"/>
      <c r="CC20" s="376"/>
      <c r="CD20" s="376"/>
    </row>
    <row r="21" spans="1:82" ht="36" customHeight="1">
      <c r="A21" s="865"/>
      <c r="B21" s="841"/>
      <c r="C21" s="838"/>
      <c r="D21" s="1035"/>
      <c r="E21" s="1049"/>
      <c r="F21" s="1324"/>
      <c r="G21" s="830" t="s">
        <v>96</v>
      </c>
      <c r="H21" s="832" t="s">
        <v>508</v>
      </c>
      <c r="I21" s="843" t="s">
        <v>509</v>
      </c>
      <c r="J21" s="834" t="s">
        <v>510</v>
      </c>
      <c r="K21" s="837">
        <v>0</v>
      </c>
      <c r="L21" s="832" t="s">
        <v>194</v>
      </c>
      <c r="M21" s="843" t="s">
        <v>511</v>
      </c>
      <c r="N21" s="834" t="s">
        <v>515</v>
      </c>
      <c r="O21" s="505">
        <v>0</v>
      </c>
      <c r="P21" s="588" t="s">
        <v>194</v>
      </c>
      <c r="Q21" s="1383">
        <v>0</v>
      </c>
      <c r="R21" s="1384"/>
      <c r="S21" s="1378" t="s">
        <v>516</v>
      </c>
      <c r="T21" s="1379"/>
      <c r="U21" s="1332">
        <v>-1</v>
      </c>
      <c r="V21" s="1347"/>
      <c r="CA21" s="376"/>
      <c r="CB21" s="376"/>
      <c r="CC21" s="376"/>
      <c r="CD21" s="376"/>
    </row>
    <row r="22" spans="1:82" ht="36" customHeight="1">
      <c r="A22" s="865"/>
      <c r="B22" s="841"/>
      <c r="C22" s="838"/>
      <c r="D22" s="1035"/>
      <c r="E22" s="1049"/>
      <c r="F22" s="1324"/>
      <c r="G22" s="847"/>
      <c r="H22" s="840"/>
      <c r="I22" s="844"/>
      <c r="J22" s="841"/>
      <c r="K22" s="839"/>
      <c r="L22" s="833"/>
      <c r="M22" s="853"/>
      <c r="N22" s="842"/>
      <c r="O22" s="435" t="s">
        <v>96</v>
      </c>
      <c r="P22" s="590" t="s">
        <v>503</v>
      </c>
      <c r="Q22" s="1373" t="s">
        <v>517</v>
      </c>
      <c r="R22" s="1374"/>
      <c r="S22" s="1380"/>
      <c r="T22" s="1381"/>
      <c r="U22" s="1332"/>
      <c r="V22" s="1347"/>
      <c r="CA22" s="376"/>
      <c r="CB22" s="376"/>
      <c r="CC22" s="376"/>
      <c r="CD22" s="376"/>
    </row>
    <row r="23" spans="1:82" ht="36" customHeight="1">
      <c r="A23" s="865"/>
      <c r="B23" s="841"/>
      <c r="C23" s="838"/>
      <c r="D23" s="1035"/>
      <c r="E23" s="1049"/>
      <c r="F23" s="1324"/>
      <c r="G23" s="847"/>
      <c r="H23" s="840"/>
      <c r="I23" s="844"/>
      <c r="J23" s="841"/>
      <c r="K23" s="837" t="s">
        <v>96</v>
      </c>
      <c r="L23" s="1047" t="s">
        <v>503</v>
      </c>
      <c r="M23" s="843" t="s">
        <v>511</v>
      </c>
      <c r="N23" s="834" t="s">
        <v>515</v>
      </c>
      <c r="O23" s="505">
        <v>0</v>
      </c>
      <c r="P23" s="588" t="s">
        <v>194</v>
      </c>
      <c r="Q23" s="1375"/>
      <c r="R23" s="1376"/>
      <c r="S23" s="1380"/>
      <c r="T23" s="1381"/>
      <c r="U23" s="1332"/>
      <c r="V23" s="1347"/>
      <c r="CA23" s="376"/>
      <c r="CB23" s="376"/>
      <c r="CC23" s="376"/>
      <c r="CD23" s="376"/>
    </row>
    <row r="24" spans="1:82" ht="36" customHeight="1" thickBot="1">
      <c r="A24" s="865"/>
      <c r="B24" s="841"/>
      <c r="C24" s="838"/>
      <c r="D24" s="1035"/>
      <c r="E24" s="1049"/>
      <c r="F24" s="1324"/>
      <c r="G24" s="847"/>
      <c r="H24" s="840"/>
      <c r="I24" s="844"/>
      <c r="J24" s="841"/>
      <c r="K24" s="839"/>
      <c r="L24" s="1048"/>
      <c r="M24" s="853"/>
      <c r="N24" s="842"/>
      <c r="O24" s="435" t="s">
        <v>96</v>
      </c>
      <c r="P24" s="590" t="s">
        <v>503</v>
      </c>
      <c r="Q24" s="826"/>
      <c r="R24" s="1377"/>
      <c r="S24" s="1382"/>
      <c r="T24" s="827"/>
      <c r="U24" s="1332"/>
      <c r="V24" s="1347"/>
      <c r="CA24" s="376"/>
      <c r="CB24" s="376"/>
      <c r="CC24" s="376"/>
      <c r="CD24" s="376"/>
    </row>
    <row r="25" spans="1:82" ht="16.5" customHeight="1">
      <c r="A25" s="865"/>
      <c r="B25" s="841"/>
      <c r="C25" s="838"/>
      <c r="D25" s="1035"/>
      <c r="E25" s="1049"/>
      <c r="F25" s="1324"/>
      <c r="G25" s="831"/>
      <c r="H25" s="833"/>
      <c r="I25" s="853"/>
      <c r="J25" s="842"/>
      <c r="K25" s="435" t="s">
        <v>62</v>
      </c>
      <c r="L25" s="594" t="s">
        <v>29</v>
      </c>
      <c r="M25" s="595"/>
      <c r="N25" s="596"/>
      <c r="O25" s="435"/>
      <c r="P25" s="594"/>
      <c r="Q25" s="1330">
        <v>-1</v>
      </c>
      <c r="R25" s="1331"/>
      <c r="S25" s="1331"/>
      <c r="T25" s="1387"/>
      <c r="U25" s="1051" t="s">
        <v>29</v>
      </c>
      <c r="V25" s="1348"/>
      <c r="CA25" s="376"/>
      <c r="CB25" s="376"/>
      <c r="CC25" s="376"/>
      <c r="CD25" s="376"/>
    </row>
    <row r="26" spans="1:82" ht="16.5" customHeight="1" thickBot="1">
      <c r="A26" s="865"/>
      <c r="B26" s="841"/>
      <c r="C26" s="839"/>
      <c r="D26" s="1036"/>
      <c r="E26" s="836"/>
      <c r="F26" s="876"/>
      <c r="G26" s="419" t="s">
        <v>62</v>
      </c>
      <c r="H26" s="437" t="s">
        <v>29</v>
      </c>
      <c r="I26" s="597"/>
      <c r="J26" s="425"/>
      <c r="K26" s="435"/>
      <c r="L26" s="594"/>
      <c r="M26" s="424"/>
      <c r="N26" s="425"/>
      <c r="O26" s="435"/>
      <c r="P26" s="594"/>
      <c r="Q26" s="1332"/>
      <c r="R26" s="1333"/>
      <c r="S26" s="1333"/>
      <c r="T26" s="1347"/>
      <c r="U26" s="1336"/>
      <c r="V26" s="1348"/>
      <c r="CA26" s="376"/>
      <c r="CB26" s="376"/>
      <c r="CC26" s="376"/>
      <c r="CD26" s="376"/>
    </row>
    <row r="27" spans="1:82" ht="16.5" customHeight="1" thickBot="1">
      <c r="A27" s="866"/>
      <c r="B27" s="867"/>
      <c r="C27" s="440">
        <v>0</v>
      </c>
      <c r="D27" s="449" t="s">
        <v>228</v>
      </c>
      <c r="E27" s="598"/>
      <c r="F27" s="599"/>
      <c r="G27" s="600"/>
      <c r="H27" s="602"/>
      <c r="I27" s="598"/>
      <c r="J27" s="599"/>
      <c r="K27" s="600"/>
      <c r="L27" s="602"/>
      <c r="M27" s="598"/>
      <c r="N27" s="599"/>
      <c r="O27" s="600"/>
      <c r="P27" s="602"/>
      <c r="Q27" s="1334"/>
      <c r="R27" s="1335"/>
      <c r="S27" s="1335"/>
      <c r="T27" s="1335"/>
      <c r="U27" s="1337"/>
      <c r="V27" s="1338"/>
      <c r="CA27" s="376"/>
      <c r="CB27" s="376"/>
      <c r="CC27" s="376"/>
      <c r="CD27" s="376"/>
    </row>
    <row r="28" spans="17:82" ht="13.5" thickBot="1">
      <c r="Q28" s="412"/>
      <c r="R28" s="412"/>
      <c r="S28" s="412"/>
      <c r="T28" s="412"/>
      <c r="U28" s="412"/>
      <c r="V28" s="412"/>
      <c r="CB28" s="376"/>
      <c r="CC28" s="376"/>
      <c r="CD28" s="376"/>
    </row>
    <row r="29" spans="1:22" ht="12.75" customHeight="1">
      <c r="A29" s="374" t="s">
        <v>513</v>
      </c>
      <c r="B29" s="398"/>
      <c r="C29" s="398"/>
      <c r="D29" s="398"/>
      <c r="E29" s="398"/>
      <c r="F29" s="398"/>
      <c r="G29" s="398"/>
      <c r="H29" s="398"/>
      <c r="I29" s="398"/>
      <c r="J29" s="398"/>
      <c r="K29" s="398"/>
      <c r="L29" s="398"/>
      <c r="M29" s="398"/>
      <c r="N29" s="398"/>
      <c r="O29" s="398"/>
      <c r="P29" s="399"/>
      <c r="Q29" s="1369" t="s">
        <v>44</v>
      </c>
      <c r="R29" s="1370"/>
      <c r="S29" s="1370"/>
      <c r="T29" s="1370"/>
      <c r="U29" s="1370"/>
      <c r="V29" s="1371"/>
    </row>
    <row r="30" spans="1:22" ht="12.75">
      <c r="A30" s="398"/>
      <c r="B30" s="398"/>
      <c r="C30" s="398"/>
      <c r="D30" s="398"/>
      <c r="E30" s="398"/>
      <c r="F30" s="398"/>
      <c r="G30" s="398"/>
      <c r="H30" s="398"/>
      <c r="I30" s="398"/>
      <c r="J30" s="398"/>
      <c r="K30" s="398"/>
      <c r="L30" s="398"/>
      <c r="M30" s="398"/>
      <c r="N30" s="398"/>
      <c r="O30" s="398"/>
      <c r="P30" s="399"/>
      <c r="Q30" s="1360" t="s">
        <v>45</v>
      </c>
      <c r="R30" s="1361"/>
      <c r="S30" s="1361"/>
      <c r="T30" s="1361"/>
      <c r="U30" s="1361"/>
      <c r="V30" s="1372"/>
    </row>
    <row r="31" spans="1:22" ht="12.75">
      <c r="A31" s="398"/>
      <c r="B31" s="398"/>
      <c r="C31" s="398"/>
      <c r="D31" s="398"/>
      <c r="E31" s="398"/>
      <c r="F31" s="398"/>
      <c r="G31" s="398"/>
      <c r="H31" s="398"/>
      <c r="I31" s="398"/>
      <c r="J31" s="398"/>
      <c r="K31" s="398"/>
      <c r="L31" s="398"/>
      <c r="M31" s="398"/>
      <c r="N31" s="398"/>
      <c r="O31" s="398"/>
      <c r="P31" s="399"/>
      <c r="Q31" s="1360" t="s">
        <v>46</v>
      </c>
      <c r="R31" s="1361"/>
      <c r="S31" s="1361"/>
      <c r="T31" s="1361"/>
      <c r="U31" s="1361"/>
      <c r="V31" s="620" t="s">
        <v>48</v>
      </c>
    </row>
    <row r="32" spans="1:22" ht="12.75" customHeight="1">
      <c r="A32" s="398"/>
      <c r="B32" s="398"/>
      <c r="C32" s="398"/>
      <c r="D32" s="398"/>
      <c r="E32" s="398"/>
      <c r="F32" s="398"/>
      <c r="G32" s="398"/>
      <c r="H32" s="398"/>
      <c r="I32" s="398"/>
      <c r="J32" s="398"/>
      <c r="K32" s="398"/>
      <c r="L32" s="398"/>
      <c r="M32" s="398"/>
      <c r="N32" s="398"/>
      <c r="O32" s="398"/>
      <c r="P32" s="399"/>
      <c r="Q32" s="1362" t="s">
        <v>47</v>
      </c>
      <c r="R32" s="1363"/>
      <c r="S32" s="1363"/>
      <c r="T32" s="1363"/>
      <c r="U32" s="1363"/>
      <c r="V32" s="1019" t="s">
        <v>49</v>
      </c>
    </row>
    <row r="33" spans="1:22" ht="12.75" customHeight="1">
      <c r="A33" s="398"/>
      <c r="B33" s="398"/>
      <c r="C33" s="398"/>
      <c r="D33" s="398"/>
      <c r="E33" s="398"/>
      <c r="F33" s="398"/>
      <c r="G33" s="398"/>
      <c r="H33" s="398"/>
      <c r="I33" s="398"/>
      <c r="J33" s="398"/>
      <c r="K33" s="398"/>
      <c r="L33" s="398"/>
      <c r="M33" s="398"/>
      <c r="N33" s="398"/>
      <c r="O33" s="398"/>
      <c r="P33" s="399"/>
      <c r="Q33" s="1366" t="s">
        <v>501</v>
      </c>
      <c r="R33" s="1367"/>
      <c r="S33" s="1367"/>
      <c r="T33" s="1367"/>
      <c r="U33" s="1367"/>
      <c r="V33" s="1019"/>
    </row>
    <row r="34" spans="1:22" ht="12.75">
      <c r="A34" s="398"/>
      <c r="B34" s="398"/>
      <c r="C34" s="398"/>
      <c r="D34" s="398"/>
      <c r="E34" s="398"/>
      <c r="F34" s="398"/>
      <c r="G34" s="398"/>
      <c r="H34" s="398"/>
      <c r="I34" s="398"/>
      <c r="J34" s="398"/>
      <c r="K34" s="398"/>
      <c r="L34" s="398"/>
      <c r="M34" s="398"/>
      <c r="N34" s="398"/>
      <c r="O34" s="398"/>
      <c r="P34" s="399"/>
      <c r="Q34" s="1360" t="s">
        <v>502</v>
      </c>
      <c r="R34" s="1361"/>
      <c r="S34" s="1361"/>
      <c r="T34" s="1361"/>
      <c r="U34" s="1361"/>
      <c r="V34" s="1019"/>
    </row>
    <row r="35" spans="1:22" ht="12.75">
      <c r="A35" s="398"/>
      <c r="B35" s="398"/>
      <c r="C35" s="398"/>
      <c r="D35" s="398"/>
      <c r="E35" s="398"/>
      <c r="F35" s="398"/>
      <c r="G35" s="398"/>
      <c r="H35" s="398"/>
      <c r="I35" s="398"/>
      <c r="J35" s="398"/>
      <c r="K35" s="398"/>
      <c r="L35" s="398"/>
      <c r="M35" s="398"/>
      <c r="N35" s="398"/>
      <c r="O35" s="398"/>
      <c r="P35" s="399"/>
      <c r="Q35" s="1360">
        <v>0</v>
      </c>
      <c r="R35" s="1361"/>
      <c r="S35" s="1361" t="s">
        <v>96</v>
      </c>
      <c r="T35" s="1361"/>
      <c r="U35" s="581" t="s">
        <v>62</v>
      </c>
      <c r="V35" s="1019"/>
    </row>
    <row r="36" spans="1:22" ht="12.75" customHeight="1">
      <c r="A36" s="398"/>
      <c r="B36" s="398"/>
      <c r="C36" s="398"/>
      <c r="D36" s="398"/>
      <c r="E36" s="398"/>
      <c r="F36" s="398"/>
      <c r="G36" s="398"/>
      <c r="H36" s="398"/>
      <c r="I36" s="398"/>
      <c r="J36" s="398"/>
      <c r="K36" s="398"/>
      <c r="L36" s="398"/>
      <c r="M36" s="398"/>
      <c r="N36" s="398"/>
      <c r="O36" s="398"/>
      <c r="P36" s="399"/>
      <c r="Q36" s="1362" t="s">
        <v>194</v>
      </c>
      <c r="R36" s="1363"/>
      <c r="S36" s="1363" t="s">
        <v>503</v>
      </c>
      <c r="T36" s="1363"/>
      <c r="U36" s="1354" t="s">
        <v>29</v>
      </c>
      <c r="V36" s="1019"/>
    </row>
    <row r="37" spans="1:22" ht="26.25" customHeight="1">
      <c r="A37" s="398"/>
      <c r="B37" s="398"/>
      <c r="C37" s="398"/>
      <c r="D37" s="398"/>
      <c r="E37" s="398"/>
      <c r="F37" s="398"/>
      <c r="G37" s="398"/>
      <c r="H37" s="398"/>
      <c r="I37" s="398"/>
      <c r="J37" s="398"/>
      <c r="K37" s="398"/>
      <c r="L37" s="398"/>
      <c r="M37" s="398"/>
      <c r="N37" s="398"/>
      <c r="O37" s="398"/>
      <c r="P37" s="399"/>
      <c r="Q37" s="1364" t="s">
        <v>517</v>
      </c>
      <c r="R37" s="1365"/>
      <c r="S37" s="1365" t="s">
        <v>519</v>
      </c>
      <c r="T37" s="1365"/>
      <c r="U37" s="1354"/>
      <c r="V37" s="1019"/>
    </row>
    <row r="38" spans="1:22" ht="12.75" customHeight="1">
      <c r="A38" s="398"/>
      <c r="B38" s="398"/>
      <c r="C38" s="398"/>
      <c r="D38" s="398"/>
      <c r="E38" s="398"/>
      <c r="F38" s="398"/>
      <c r="G38" s="398"/>
      <c r="H38" s="398"/>
      <c r="I38" s="398"/>
      <c r="J38" s="398"/>
      <c r="K38" s="398"/>
      <c r="L38" s="398"/>
      <c r="M38" s="398"/>
      <c r="N38" s="398"/>
      <c r="O38" s="398"/>
      <c r="P38" s="398"/>
      <c r="Q38" s="1368" t="s">
        <v>518</v>
      </c>
      <c r="R38" s="1354"/>
      <c r="S38" s="1354" t="s">
        <v>520</v>
      </c>
      <c r="T38" s="1354"/>
      <c r="U38" s="1354"/>
      <c r="V38" s="1019"/>
    </row>
    <row r="39" spans="1:22" ht="12.75" customHeight="1">
      <c r="A39" s="398"/>
      <c r="B39" s="398"/>
      <c r="C39" s="398"/>
      <c r="D39" s="398"/>
      <c r="E39" s="398"/>
      <c r="F39" s="398"/>
      <c r="G39" s="398"/>
      <c r="H39" s="398"/>
      <c r="I39" s="398"/>
      <c r="J39" s="398"/>
      <c r="K39" s="398"/>
      <c r="L39" s="398"/>
      <c r="M39" s="398"/>
      <c r="N39" s="398"/>
      <c r="O39" s="398"/>
      <c r="P39" s="398"/>
      <c r="Q39" s="451">
        <v>0</v>
      </c>
      <c r="R39" s="616" t="s">
        <v>96</v>
      </c>
      <c r="S39" s="616">
        <v>0</v>
      </c>
      <c r="T39" s="616" t="s">
        <v>96</v>
      </c>
      <c r="U39" s="1354"/>
      <c r="V39" s="1019"/>
    </row>
    <row r="40" spans="1:22" ht="12.75" customHeight="1" thickBot="1">
      <c r="A40" s="398"/>
      <c r="B40" s="398"/>
      <c r="C40" s="398"/>
      <c r="D40" s="398"/>
      <c r="E40" s="398"/>
      <c r="F40" s="398"/>
      <c r="G40" s="398"/>
      <c r="H40" s="398"/>
      <c r="I40" s="398"/>
      <c r="J40" s="398"/>
      <c r="K40" s="398"/>
      <c r="L40" s="398"/>
      <c r="M40" s="398"/>
      <c r="N40" s="398"/>
      <c r="O40" s="398"/>
      <c r="P40" s="398"/>
      <c r="Q40" s="452" t="s">
        <v>194</v>
      </c>
      <c r="R40" s="406" t="s">
        <v>503</v>
      </c>
      <c r="S40" s="406" t="s">
        <v>194</v>
      </c>
      <c r="T40" s="406" t="s">
        <v>503</v>
      </c>
      <c r="U40" s="1355"/>
      <c r="V40" s="1356"/>
    </row>
    <row r="41" spans="1:82" ht="20.25" customHeight="1" thickBot="1">
      <c r="A41" s="864" t="s">
        <v>504</v>
      </c>
      <c r="B41" s="850" t="s">
        <v>505</v>
      </c>
      <c r="C41" s="854">
        <v>1</v>
      </c>
      <c r="D41" s="1034" t="s">
        <v>227</v>
      </c>
      <c r="E41" s="1031" t="s">
        <v>506</v>
      </c>
      <c r="F41" s="874" t="s">
        <v>507</v>
      </c>
      <c r="G41" s="622">
        <v>0</v>
      </c>
      <c r="H41" s="623" t="s">
        <v>194</v>
      </c>
      <c r="I41" s="583"/>
      <c r="J41" s="584"/>
      <c r="K41" s="585"/>
      <c r="L41" s="586"/>
      <c r="M41" s="583"/>
      <c r="N41" s="584"/>
      <c r="O41" s="585"/>
      <c r="P41" s="624"/>
      <c r="Q41" s="786">
        <v>0</v>
      </c>
      <c r="R41" s="798">
        <v>0</v>
      </c>
      <c r="S41" s="798">
        <v>0</v>
      </c>
      <c r="T41" s="787">
        <v>0</v>
      </c>
      <c r="U41" s="462">
        <v>2228</v>
      </c>
      <c r="V41" s="789">
        <v>0</v>
      </c>
      <c r="CA41" s="376"/>
      <c r="CB41" s="376"/>
      <c r="CC41" s="376"/>
      <c r="CD41" s="376"/>
    </row>
    <row r="42" spans="1:82" ht="36.75" customHeight="1">
      <c r="A42" s="865"/>
      <c r="B42" s="841"/>
      <c r="C42" s="838"/>
      <c r="D42" s="1035"/>
      <c r="E42" s="1049"/>
      <c r="F42" s="875"/>
      <c r="G42" s="830" t="s">
        <v>96</v>
      </c>
      <c r="H42" s="832" t="s">
        <v>508</v>
      </c>
      <c r="I42" s="843" t="s">
        <v>509</v>
      </c>
      <c r="J42" s="834" t="s">
        <v>510</v>
      </c>
      <c r="K42" s="837">
        <v>0</v>
      </c>
      <c r="L42" s="832" t="s">
        <v>194</v>
      </c>
      <c r="M42" s="843" t="s">
        <v>511</v>
      </c>
      <c r="N42" s="834" t="s">
        <v>512</v>
      </c>
      <c r="O42" s="505">
        <v>0</v>
      </c>
      <c r="P42" s="588" t="s">
        <v>194</v>
      </c>
      <c r="Q42" s="454">
        <v>2450</v>
      </c>
      <c r="R42" s="619">
        <v>0</v>
      </c>
      <c r="S42" s="614">
        <v>0</v>
      </c>
      <c r="T42" s="612">
        <v>1029</v>
      </c>
      <c r="U42" s="788">
        <v>0</v>
      </c>
      <c r="V42" s="791">
        <v>0</v>
      </c>
      <c r="CA42" s="376"/>
      <c r="CB42" s="376"/>
      <c r="CC42" s="376"/>
      <c r="CD42" s="376"/>
    </row>
    <row r="43" spans="1:82" ht="36.75" customHeight="1">
      <c r="A43" s="865"/>
      <c r="B43" s="841"/>
      <c r="C43" s="838"/>
      <c r="D43" s="1035"/>
      <c r="E43" s="1049"/>
      <c r="F43" s="875"/>
      <c r="G43" s="847"/>
      <c r="H43" s="840"/>
      <c r="I43" s="844"/>
      <c r="J43" s="841"/>
      <c r="K43" s="839"/>
      <c r="L43" s="833"/>
      <c r="M43" s="853"/>
      <c r="N43" s="842"/>
      <c r="O43" s="435" t="s">
        <v>96</v>
      </c>
      <c r="P43" s="590" t="s">
        <v>503</v>
      </c>
      <c r="Q43" s="508">
        <v>2</v>
      </c>
      <c r="R43" s="617">
        <v>395</v>
      </c>
      <c r="S43" s="615">
        <v>1</v>
      </c>
      <c r="T43" s="605">
        <v>113</v>
      </c>
      <c r="U43" s="790">
        <v>0</v>
      </c>
      <c r="V43" s="791">
        <v>0</v>
      </c>
      <c r="CA43" s="376"/>
      <c r="CB43" s="376"/>
      <c r="CC43" s="376"/>
      <c r="CD43" s="376"/>
    </row>
    <row r="44" spans="1:82" ht="36.75" customHeight="1">
      <c r="A44" s="865"/>
      <c r="B44" s="841"/>
      <c r="C44" s="838"/>
      <c r="D44" s="1035"/>
      <c r="E44" s="1049"/>
      <c r="F44" s="875"/>
      <c r="G44" s="847"/>
      <c r="H44" s="840"/>
      <c r="I44" s="844"/>
      <c r="J44" s="841"/>
      <c r="K44" s="837" t="s">
        <v>96</v>
      </c>
      <c r="L44" s="1047" t="s">
        <v>503</v>
      </c>
      <c r="M44" s="843" t="s">
        <v>511</v>
      </c>
      <c r="N44" s="834" t="s">
        <v>512</v>
      </c>
      <c r="O44" s="505">
        <v>0</v>
      </c>
      <c r="P44" s="588" t="s">
        <v>194</v>
      </c>
      <c r="Q44" s="508">
        <v>2</v>
      </c>
      <c r="R44" s="617">
        <v>1737</v>
      </c>
      <c r="S44" s="615">
        <v>3</v>
      </c>
      <c r="T44" s="605">
        <v>583</v>
      </c>
      <c r="U44" s="790">
        <v>0</v>
      </c>
      <c r="V44" s="791">
        <v>0</v>
      </c>
      <c r="CA44" s="376"/>
      <c r="CB44" s="376"/>
      <c r="CC44" s="376"/>
      <c r="CD44" s="376"/>
    </row>
    <row r="45" spans="1:82" ht="36.75" customHeight="1" thickBot="1">
      <c r="A45" s="865"/>
      <c r="B45" s="841"/>
      <c r="C45" s="838"/>
      <c r="D45" s="1035"/>
      <c r="E45" s="1049"/>
      <c r="F45" s="875"/>
      <c r="G45" s="847"/>
      <c r="H45" s="840"/>
      <c r="I45" s="844"/>
      <c r="J45" s="841"/>
      <c r="K45" s="839"/>
      <c r="L45" s="1048"/>
      <c r="M45" s="853"/>
      <c r="N45" s="842"/>
      <c r="O45" s="435" t="s">
        <v>96</v>
      </c>
      <c r="P45" s="590" t="s">
        <v>503</v>
      </c>
      <c r="Q45" s="463">
        <v>2</v>
      </c>
      <c r="R45" s="618">
        <v>654</v>
      </c>
      <c r="S45" s="464">
        <v>0</v>
      </c>
      <c r="T45" s="608">
        <v>457</v>
      </c>
      <c r="U45" s="792">
        <v>0</v>
      </c>
      <c r="V45" s="791">
        <v>0</v>
      </c>
      <c r="CA45" s="376"/>
      <c r="CB45" s="376"/>
      <c r="CC45" s="376"/>
      <c r="CD45" s="376"/>
    </row>
    <row r="46" spans="1:82" ht="16.5" customHeight="1">
      <c r="A46" s="865"/>
      <c r="B46" s="841"/>
      <c r="C46" s="838"/>
      <c r="D46" s="1035"/>
      <c r="E46" s="1049"/>
      <c r="F46" s="875"/>
      <c r="G46" s="831"/>
      <c r="H46" s="833"/>
      <c r="I46" s="853"/>
      <c r="J46" s="842"/>
      <c r="K46" s="435" t="s">
        <v>62</v>
      </c>
      <c r="L46" s="594" t="s">
        <v>29</v>
      </c>
      <c r="M46" s="595"/>
      <c r="N46" s="596"/>
      <c r="O46" s="435"/>
      <c r="P46" s="590"/>
      <c r="Q46" s="788">
        <v>0</v>
      </c>
      <c r="R46" s="796">
        <v>0</v>
      </c>
      <c r="S46" s="796">
        <v>0</v>
      </c>
      <c r="T46" s="789">
        <v>0</v>
      </c>
      <c r="U46" s="465">
        <v>3</v>
      </c>
      <c r="V46" s="791">
        <v>0</v>
      </c>
      <c r="CA46" s="376"/>
      <c r="CB46" s="376"/>
      <c r="CC46" s="376"/>
      <c r="CD46" s="376"/>
    </row>
    <row r="47" spans="1:82" ht="17.25" customHeight="1" thickBot="1">
      <c r="A47" s="865"/>
      <c r="B47" s="841"/>
      <c r="C47" s="839"/>
      <c r="D47" s="1036"/>
      <c r="E47" s="836"/>
      <c r="F47" s="876"/>
      <c r="G47" s="419" t="s">
        <v>62</v>
      </c>
      <c r="H47" s="437" t="s">
        <v>29</v>
      </c>
      <c r="I47" s="597"/>
      <c r="J47" s="425"/>
      <c r="K47" s="435"/>
      <c r="L47" s="594"/>
      <c r="M47" s="424"/>
      <c r="N47" s="425"/>
      <c r="O47" s="435"/>
      <c r="P47" s="590"/>
      <c r="Q47" s="790">
        <v>0</v>
      </c>
      <c r="R47" s="797">
        <v>0</v>
      </c>
      <c r="S47" s="797">
        <v>0</v>
      </c>
      <c r="T47" s="791">
        <v>0</v>
      </c>
      <c r="U47" s="509">
        <v>21</v>
      </c>
      <c r="V47" s="758">
        <v>0</v>
      </c>
      <c r="CA47" s="376"/>
      <c r="CB47" s="376"/>
      <c r="CC47" s="376"/>
      <c r="CD47" s="376"/>
    </row>
    <row r="48" spans="1:82" ht="15.75" customHeight="1" thickBot="1">
      <c r="A48" s="866"/>
      <c r="B48" s="867"/>
      <c r="C48" s="440">
        <v>0</v>
      </c>
      <c r="D48" s="449" t="s">
        <v>228</v>
      </c>
      <c r="E48" s="598"/>
      <c r="F48" s="599"/>
      <c r="G48" s="600"/>
      <c r="H48" s="602"/>
      <c r="I48" s="598"/>
      <c r="J48" s="599"/>
      <c r="K48" s="600"/>
      <c r="L48" s="602"/>
      <c r="M48" s="598"/>
      <c r="N48" s="599"/>
      <c r="O48" s="600"/>
      <c r="P48" s="601"/>
      <c r="Q48" s="792">
        <v>0</v>
      </c>
      <c r="R48" s="793">
        <v>0</v>
      </c>
      <c r="S48" s="793">
        <v>0</v>
      </c>
      <c r="T48" s="793">
        <v>0</v>
      </c>
      <c r="U48" s="609">
        <v>9529</v>
      </c>
      <c r="V48" s="730">
        <v>3059</v>
      </c>
      <c r="CA48" s="376"/>
      <c r="CB48" s="376"/>
      <c r="CC48" s="376"/>
      <c r="CD48" s="376"/>
    </row>
  </sheetData>
  <sheetProtection/>
  <mergeCells count="74">
    <mergeCell ref="U21:V24"/>
    <mergeCell ref="V25:V26"/>
    <mergeCell ref="V7:V9"/>
    <mergeCell ref="U7:U8"/>
    <mergeCell ref="Q12:V12"/>
    <mergeCell ref="Q13:V13"/>
    <mergeCell ref="Q14:U14"/>
    <mergeCell ref="Q15:U15"/>
    <mergeCell ref="V15:V19"/>
    <mergeCell ref="Q16:U16"/>
    <mergeCell ref="Q17:U17"/>
    <mergeCell ref="Q18:R18"/>
    <mergeCell ref="Q19:R19"/>
    <mergeCell ref="A20:A27"/>
    <mergeCell ref="B20:B27"/>
    <mergeCell ref="C20:C26"/>
    <mergeCell ref="D20:D26"/>
    <mergeCell ref="E20:E26"/>
    <mergeCell ref="Q21:R21"/>
    <mergeCell ref="F20:F26"/>
    <mergeCell ref="G21:G25"/>
    <mergeCell ref="H21:H25"/>
    <mergeCell ref="I21:I25"/>
    <mergeCell ref="J21:J25"/>
    <mergeCell ref="K21:K22"/>
    <mergeCell ref="Q20:T20"/>
    <mergeCell ref="Q25:T27"/>
    <mergeCell ref="K42:K43"/>
    <mergeCell ref="L21:L22"/>
    <mergeCell ref="M21:M22"/>
    <mergeCell ref="N21:N22"/>
    <mergeCell ref="Q22:R24"/>
    <mergeCell ref="S21:T24"/>
    <mergeCell ref="K23:K24"/>
    <mergeCell ref="L23:L24"/>
    <mergeCell ref="M23:M24"/>
    <mergeCell ref="N23:N24"/>
    <mergeCell ref="F41:F47"/>
    <mergeCell ref="G42:G46"/>
    <mergeCell ref="U25:U26"/>
    <mergeCell ref="U27:V27"/>
    <mergeCell ref="Q29:V29"/>
    <mergeCell ref="Q30:V30"/>
    <mergeCell ref="Q31:U31"/>
    <mergeCell ref="H42:H46"/>
    <mergeCell ref="I42:I46"/>
    <mergeCell ref="J42:J46"/>
    <mergeCell ref="K44:K45"/>
    <mergeCell ref="Q38:R38"/>
    <mergeCell ref="S37:T37"/>
    <mergeCell ref="S38:T38"/>
    <mergeCell ref="L44:L45"/>
    <mergeCell ref="A41:A48"/>
    <mergeCell ref="B41:B48"/>
    <mergeCell ref="C41:C47"/>
    <mergeCell ref="D41:D47"/>
    <mergeCell ref="E41:E47"/>
    <mergeCell ref="Q33:U33"/>
    <mergeCell ref="Q34:U34"/>
    <mergeCell ref="L42:L43"/>
    <mergeCell ref="S35:T35"/>
    <mergeCell ref="S36:T36"/>
    <mergeCell ref="M42:M43"/>
    <mergeCell ref="N42:N43"/>
    <mergeCell ref="M44:M45"/>
    <mergeCell ref="N44:N45"/>
    <mergeCell ref="U36:U40"/>
    <mergeCell ref="V32:V40"/>
    <mergeCell ref="S18:T18"/>
    <mergeCell ref="S19:T19"/>
    <mergeCell ref="Q35:R35"/>
    <mergeCell ref="Q36:R36"/>
    <mergeCell ref="Q37:R37"/>
    <mergeCell ref="Q32:U32"/>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63" r:id="rId1"/>
  <headerFooter alignWithMargins="0">
    <oddHeader>&amp;C&amp;"Arial,Bold"&amp;12PCARE IT00</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CP158"/>
  <sheetViews>
    <sheetView view="pageBreakPreview" zoomScale="75" zoomScaleSheetLayoutView="75" zoomScalePageLayoutView="0" workbookViewId="0" topLeftCell="A1">
      <selection activeCell="A1" sqref="A1"/>
    </sheetView>
  </sheetViews>
  <sheetFormatPr defaultColWidth="9.140625" defaultRowHeight="12.75"/>
  <cols>
    <col min="1" max="1" width="4.7109375" style="8" customWidth="1"/>
    <col min="2" max="2" width="3.00390625" style="8" customWidth="1"/>
    <col min="3" max="3" width="3.140625" style="8" customWidth="1"/>
    <col min="4" max="4" width="5.7109375" style="8" customWidth="1"/>
    <col min="5" max="5" width="5.00390625" style="8" customWidth="1"/>
    <col min="6" max="6" width="5.140625" style="8" customWidth="1"/>
    <col min="7" max="7" width="5.57421875" style="8" customWidth="1"/>
    <col min="8" max="8" width="10.57421875" style="8" customWidth="1"/>
    <col min="9" max="10" width="2.140625" style="8" customWidth="1"/>
    <col min="11" max="11" width="3.8515625" style="8" customWidth="1"/>
    <col min="12" max="12" width="16.28125" style="8" customWidth="1"/>
    <col min="13" max="13" width="11.28125" style="8" customWidth="1"/>
    <col min="14" max="14" width="11.00390625" style="8" customWidth="1"/>
    <col min="15" max="15" width="10.8515625" style="8" customWidth="1"/>
    <col min="16" max="16" width="13.8515625" style="8" customWidth="1"/>
    <col min="17" max="17" width="12.28125" style="8" customWidth="1"/>
    <col min="18" max="18" width="13.8515625" style="8" customWidth="1"/>
    <col min="19" max="19" width="7.8515625" style="8" customWidth="1"/>
    <col min="20" max="94" width="9.140625" style="28" customWidth="1"/>
    <col min="95" max="16384" width="9.140625" style="8" customWidth="1"/>
  </cols>
  <sheetData>
    <row r="1" spans="1:12" ht="12.75">
      <c r="A1" s="1" t="s">
        <v>481</v>
      </c>
      <c r="H1" s="2"/>
      <c r="L1" s="2"/>
    </row>
    <row r="2" spans="1:12" ht="12.75">
      <c r="A2" t="s">
        <v>27</v>
      </c>
      <c r="B2" s="8" t="s">
        <v>480</v>
      </c>
      <c r="H2" s="2"/>
      <c r="L2" s="2"/>
    </row>
    <row r="3" spans="2:12" ht="12.75">
      <c r="B3" s="8"/>
      <c r="H3" s="2"/>
      <c r="L3" s="2"/>
    </row>
    <row r="4" spans="2:19" ht="12.75">
      <c r="B4" s="4" t="s">
        <v>28</v>
      </c>
      <c r="H4" s="2"/>
      <c r="L4" s="2"/>
      <c r="R4" s="731">
        <f>SUM(S36:S44,Q40:R43,Q45:S45)</f>
        <v>13966</v>
      </c>
      <c r="S4" s="731">
        <f>R4</f>
        <v>13966</v>
      </c>
    </row>
    <row r="5" spans="2:19" ht="12.75">
      <c r="B5" s="8" t="s">
        <v>548</v>
      </c>
      <c r="H5" s="2"/>
      <c r="L5" s="2"/>
      <c r="R5" s="732">
        <f>SUM(M36:R39,M40:P43,M44:R44)</f>
        <v>8287</v>
      </c>
      <c r="S5" s="1416">
        <f>SUM(R5:R6)</f>
        <v>8302</v>
      </c>
    </row>
    <row r="6" spans="2:19" ht="12.75">
      <c r="B6" s="8" t="s">
        <v>549</v>
      </c>
      <c r="H6" s="2"/>
      <c r="L6" s="2"/>
      <c r="R6" s="733">
        <f>SUM(M45:P45)</f>
        <v>15</v>
      </c>
      <c r="S6" s="1417"/>
    </row>
    <row r="7" spans="2:19" ht="13.5" thickBot="1">
      <c r="B7" s="8"/>
      <c r="H7" s="2"/>
      <c r="L7" s="2"/>
      <c r="S7" s="734">
        <f>SUM(S4:S6)</f>
        <v>22268</v>
      </c>
    </row>
    <row r="8" spans="2:19" ht="14.25" thickBot="1" thickTop="1">
      <c r="B8" s="8"/>
      <c r="H8" s="2"/>
      <c r="L8" s="2"/>
      <c r="S8" s="735"/>
    </row>
    <row r="9" spans="1:19" ht="12.75" customHeight="1">
      <c r="A9" s="1" t="s">
        <v>481</v>
      </c>
      <c r="B9" s="289"/>
      <c r="C9" s="289"/>
      <c r="D9" s="289"/>
      <c r="E9" s="289"/>
      <c r="F9" s="289"/>
      <c r="G9" s="289"/>
      <c r="H9" s="289"/>
      <c r="I9" s="289"/>
      <c r="J9" s="289"/>
      <c r="K9" s="289"/>
      <c r="L9" s="277"/>
      <c r="M9" s="968" t="s">
        <v>44</v>
      </c>
      <c r="N9" s="968"/>
      <c r="O9" s="968"/>
      <c r="P9" s="968"/>
      <c r="Q9" s="968"/>
      <c r="R9" s="968"/>
      <c r="S9" s="996"/>
    </row>
    <row r="10" spans="1:19" ht="12.75">
      <c r="A10" s="289"/>
      <c r="B10" s="289"/>
      <c r="C10" s="289"/>
      <c r="D10" s="289"/>
      <c r="E10" s="289"/>
      <c r="F10" s="289"/>
      <c r="G10" s="289"/>
      <c r="H10" s="289"/>
      <c r="I10" s="289"/>
      <c r="J10" s="289"/>
      <c r="K10" s="289"/>
      <c r="L10" s="277"/>
      <c r="M10" s="970" t="s">
        <v>45</v>
      </c>
      <c r="N10" s="970"/>
      <c r="O10" s="970"/>
      <c r="P10" s="970"/>
      <c r="Q10" s="970"/>
      <c r="R10" s="970"/>
      <c r="S10" s="997"/>
    </row>
    <row r="11" spans="1:19" ht="12.75">
      <c r="A11" s="289"/>
      <c r="B11" s="289"/>
      <c r="C11" s="289"/>
      <c r="D11" s="289"/>
      <c r="E11" s="289"/>
      <c r="F11" s="289"/>
      <c r="G11" s="289"/>
      <c r="H11" s="289"/>
      <c r="I11" s="289"/>
      <c r="J11" s="289"/>
      <c r="K11" s="289"/>
      <c r="L11" s="277"/>
      <c r="M11" s="970" t="s">
        <v>46</v>
      </c>
      <c r="N11" s="970"/>
      <c r="O11" s="970"/>
      <c r="P11" s="970"/>
      <c r="Q11" s="970"/>
      <c r="R11" s="971"/>
      <c r="S11" s="29" t="s">
        <v>48</v>
      </c>
    </row>
    <row r="12" spans="1:19" ht="12.75" customHeight="1">
      <c r="A12" s="289"/>
      <c r="B12" s="289"/>
      <c r="C12" s="289"/>
      <c r="D12" s="289"/>
      <c r="E12" s="289"/>
      <c r="F12" s="289"/>
      <c r="G12" s="289"/>
      <c r="H12" s="289"/>
      <c r="I12" s="289"/>
      <c r="J12" s="289"/>
      <c r="K12" s="289"/>
      <c r="L12" s="277"/>
      <c r="M12" s="957" t="s">
        <v>47</v>
      </c>
      <c r="N12" s="957"/>
      <c r="O12" s="957"/>
      <c r="P12" s="957"/>
      <c r="Q12" s="957"/>
      <c r="R12" s="950"/>
      <c r="S12" s="993" t="s">
        <v>49</v>
      </c>
    </row>
    <row r="13" spans="1:22" ht="12.75" customHeight="1">
      <c r="A13" s="289"/>
      <c r="B13" s="289"/>
      <c r="C13" s="289"/>
      <c r="D13" s="289"/>
      <c r="E13" s="289"/>
      <c r="F13" s="289"/>
      <c r="G13" s="289"/>
      <c r="H13" s="289"/>
      <c r="I13" s="289"/>
      <c r="J13" s="289"/>
      <c r="K13" s="289"/>
      <c r="L13" s="277"/>
      <c r="M13" s="960" t="s">
        <v>32</v>
      </c>
      <c r="N13" s="960"/>
      <c r="O13" s="960"/>
      <c r="P13" s="960"/>
      <c r="Q13" s="960"/>
      <c r="R13" s="961"/>
      <c r="S13" s="993"/>
      <c r="V13" s="34"/>
    </row>
    <row r="14" spans="1:22" ht="12.75" customHeight="1">
      <c r="A14" s="289"/>
      <c r="B14" s="289"/>
      <c r="C14" s="289"/>
      <c r="D14" s="289"/>
      <c r="E14" s="289"/>
      <c r="F14" s="289"/>
      <c r="G14" s="289"/>
      <c r="H14" s="289"/>
      <c r="I14" s="289"/>
      <c r="J14" s="289"/>
      <c r="K14" s="289"/>
      <c r="L14" s="277"/>
      <c r="M14" s="963" t="s">
        <v>68</v>
      </c>
      <c r="N14" s="963"/>
      <c r="O14" s="963"/>
      <c r="P14" s="963"/>
      <c r="Q14" s="963"/>
      <c r="R14" s="937"/>
      <c r="S14" s="993"/>
      <c r="V14" s="34"/>
    </row>
    <row r="15" spans="1:19" ht="12.75">
      <c r="A15" s="289"/>
      <c r="B15" s="289"/>
      <c r="C15" s="289"/>
      <c r="D15" s="289"/>
      <c r="E15" s="289"/>
      <c r="F15" s="289"/>
      <c r="G15" s="289"/>
      <c r="H15" s="289"/>
      <c r="I15" s="289"/>
      <c r="J15" s="289"/>
      <c r="K15" s="289"/>
      <c r="L15" s="277"/>
      <c r="M15" s="62" t="s">
        <v>104</v>
      </c>
      <c r="N15" s="31" t="s">
        <v>105</v>
      </c>
      <c r="O15" s="62">
        <v>9</v>
      </c>
      <c r="P15" s="62">
        <v>10</v>
      </c>
      <c r="Q15" s="139">
        <v>19</v>
      </c>
      <c r="R15" s="62" t="s">
        <v>70</v>
      </c>
      <c r="S15" s="993"/>
    </row>
    <row r="16" spans="1:19" ht="47.25" customHeight="1" thickBot="1">
      <c r="A16" s="289"/>
      <c r="B16" s="289"/>
      <c r="C16" s="289"/>
      <c r="D16" s="289"/>
      <c r="E16" s="289"/>
      <c r="F16" s="289"/>
      <c r="G16" s="289"/>
      <c r="H16" s="289"/>
      <c r="I16" s="289"/>
      <c r="J16" s="289"/>
      <c r="K16" s="289"/>
      <c r="L16" s="277"/>
      <c r="M16" s="31" t="s">
        <v>106</v>
      </c>
      <c r="N16" s="30" t="s">
        <v>107</v>
      </c>
      <c r="O16" s="30" t="s">
        <v>108</v>
      </c>
      <c r="P16" s="30" t="s">
        <v>34</v>
      </c>
      <c r="Q16" s="30" t="s">
        <v>43</v>
      </c>
      <c r="R16" s="31" t="s">
        <v>199</v>
      </c>
      <c r="S16" s="993"/>
    </row>
    <row r="17" spans="1:94" ht="15" customHeight="1">
      <c r="A17" s="1145" t="s">
        <v>72</v>
      </c>
      <c r="B17" s="1148" t="s">
        <v>60</v>
      </c>
      <c r="C17" s="1242">
        <v>1</v>
      </c>
      <c r="D17" s="1400" t="s">
        <v>59</v>
      </c>
      <c r="E17" s="1396" t="s">
        <v>78</v>
      </c>
      <c r="F17" s="1148" t="s">
        <v>79</v>
      </c>
      <c r="G17" s="108" t="s">
        <v>88</v>
      </c>
      <c r="H17" s="109" t="s">
        <v>106</v>
      </c>
      <c r="I17" s="130"/>
      <c r="J17" s="131"/>
      <c r="K17" s="140"/>
      <c r="L17" s="109"/>
      <c r="M17" s="1406" t="s">
        <v>126</v>
      </c>
      <c r="N17" s="1407"/>
      <c r="O17" s="1407"/>
      <c r="P17" s="1407"/>
      <c r="Q17" s="1407"/>
      <c r="R17" s="1408"/>
      <c r="S17" s="1423"/>
      <c r="AH17" s="34"/>
      <c r="CM17" s="8"/>
      <c r="CN17" s="8"/>
      <c r="CO17" s="8"/>
      <c r="CP17" s="8"/>
    </row>
    <row r="18" spans="1:94" ht="15" customHeight="1">
      <c r="A18" s="1399"/>
      <c r="B18" s="1127"/>
      <c r="C18" s="1138"/>
      <c r="D18" s="1121"/>
      <c r="E18" s="1141"/>
      <c r="F18" s="1127"/>
      <c r="G18" s="44" t="s">
        <v>89</v>
      </c>
      <c r="H18" s="41" t="s">
        <v>107</v>
      </c>
      <c r="I18" s="127"/>
      <c r="J18" s="86"/>
      <c r="K18" s="44"/>
      <c r="L18" s="41"/>
      <c r="M18" s="1409"/>
      <c r="N18" s="1410"/>
      <c r="O18" s="1410"/>
      <c r="P18" s="1410"/>
      <c r="Q18" s="1410"/>
      <c r="R18" s="1411"/>
      <c r="S18" s="1424"/>
      <c r="AH18" s="34"/>
      <c r="CM18" s="8"/>
      <c r="CN18" s="8"/>
      <c r="CO18" s="8"/>
      <c r="CP18" s="8"/>
    </row>
    <row r="19" spans="1:94" ht="15" customHeight="1">
      <c r="A19" s="1399"/>
      <c r="B19" s="1127"/>
      <c r="C19" s="1138"/>
      <c r="D19" s="1121"/>
      <c r="E19" s="1141"/>
      <c r="F19" s="1127"/>
      <c r="G19" s="44" t="s">
        <v>90</v>
      </c>
      <c r="H19" s="41" t="s">
        <v>108</v>
      </c>
      <c r="I19" s="87"/>
      <c r="J19" s="38"/>
      <c r="K19" s="60"/>
      <c r="L19" s="42"/>
      <c r="M19" s="1409"/>
      <c r="N19" s="1410"/>
      <c r="O19" s="1410"/>
      <c r="P19" s="1410"/>
      <c r="Q19" s="1410"/>
      <c r="R19" s="1411"/>
      <c r="S19" s="1424"/>
      <c r="AH19" s="34"/>
      <c r="CM19" s="8"/>
      <c r="CN19" s="8"/>
      <c r="CO19" s="8"/>
      <c r="CP19" s="8"/>
    </row>
    <row r="20" spans="1:94" ht="15" customHeight="1" thickBot="1">
      <c r="A20" s="1399"/>
      <c r="B20" s="1127"/>
      <c r="C20" s="1138"/>
      <c r="D20" s="1121"/>
      <c r="E20" s="1141"/>
      <c r="F20" s="1127"/>
      <c r="G20" s="128" t="s">
        <v>111</v>
      </c>
      <c r="H20" s="41" t="s">
        <v>34</v>
      </c>
      <c r="I20" s="126"/>
      <c r="J20" s="85"/>
      <c r="K20" s="141"/>
      <c r="L20" s="41"/>
      <c r="M20" s="1203"/>
      <c r="N20" s="1204"/>
      <c r="O20" s="1204"/>
      <c r="P20" s="1204"/>
      <c r="Q20" s="1410"/>
      <c r="R20" s="1411"/>
      <c r="S20" s="1424"/>
      <c r="AH20" s="34"/>
      <c r="CM20" s="8"/>
      <c r="CN20" s="8"/>
      <c r="CO20" s="8"/>
      <c r="CP20" s="8"/>
    </row>
    <row r="21" spans="1:94" ht="36" customHeight="1">
      <c r="A21" s="1146"/>
      <c r="B21" s="1127"/>
      <c r="C21" s="1137" t="s">
        <v>61</v>
      </c>
      <c r="D21" s="1117" t="s">
        <v>64</v>
      </c>
      <c r="E21" s="1123" t="s">
        <v>121</v>
      </c>
      <c r="F21" s="64" t="s">
        <v>88</v>
      </c>
      <c r="G21" s="1404" t="s">
        <v>122</v>
      </c>
      <c r="H21" s="1404"/>
      <c r="I21" s="1404"/>
      <c r="J21" s="1404"/>
      <c r="K21" s="1404"/>
      <c r="L21" s="1405"/>
      <c r="M21" s="1191" t="s">
        <v>133</v>
      </c>
      <c r="N21" s="1192"/>
      <c r="O21" s="1192"/>
      <c r="P21" s="1193"/>
      <c r="Q21" s="1418">
        <v>-1</v>
      </c>
      <c r="R21" s="1419"/>
      <c r="S21" s="1420"/>
      <c r="CM21" s="8"/>
      <c r="CN21" s="8"/>
      <c r="CO21" s="8"/>
      <c r="CP21" s="8"/>
    </row>
    <row r="22" spans="1:94" ht="51.75" customHeight="1">
      <c r="A22" s="1146"/>
      <c r="B22" s="1127"/>
      <c r="C22" s="1138"/>
      <c r="D22" s="1121"/>
      <c r="E22" s="1124"/>
      <c r="F22" s="64" t="s">
        <v>61</v>
      </c>
      <c r="G22" s="1404" t="s">
        <v>124</v>
      </c>
      <c r="H22" s="1404"/>
      <c r="I22" s="1404"/>
      <c r="J22" s="1404"/>
      <c r="K22" s="1404"/>
      <c r="L22" s="1405"/>
      <c r="M22" s="1191" t="s">
        <v>159</v>
      </c>
      <c r="N22" s="1192"/>
      <c r="O22" s="1192"/>
      <c r="P22" s="1193"/>
      <c r="Q22" s="1421"/>
      <c r="R22" s="1422"/>
      <c r="S22" s="1420"/>
      <c r="CM22" s="8"/>
      <c r="CN22" s="8"/>
      <c r="CO22" s="8"/>
      <c r="CP22" s="8"/>
    </row>
    <row r="23" spans="1:94" ht="60" customHeight="1">
      <c r="A23" s="1146"/>
      <c r="B23" s="1127"/>
      <c r="C23" s="1138"/>
      <c r="D23" s="1121"/>
      <c r="E23" s="1124"/>
      <c r="F23" s="1115" t="s">
        <v>102</v>
      </c>
      <c r="G23" s="1393" t="s">
        <v>123</v>
      </c>
      <c r="H23" s="1119"/>
      <c r="I23" s="1123" t="s">
        <v>125</v>
      </c>
      <c r="J23" s="1126"/>
      <c r="K23" s="100">
        <v>1</v>
      </c>
      <c r="L23" s="63" t="s">
        <v>128</v>
      </c>
      <c r="M23" s="1397"/>
      <c r="N23" s="1192" t="s">
        <v>131</v>
      </c>
      <c r="O23" s="1192"/>
      <c r="P23" s="1193"/>
      <c r="Q23" s="1421"/>
      <c r="R23" s="1422"/>
      <c r="S23" s="1420"/>
      <c r="CM23" s="8"/>
      <c r="CN23" s="8"/>
      <c r="CO23" s="8"/>
      <c r="CP23" s="8"/>
    </row>
    <row r="24" spans="1:94" ht="60" customHeight="1" thickBot="1">
      <c r="A24" s="1146"/>
      <c r="B24" s="1127"/>
      <c r="C24" s="1138"/>
      <c r="D24" s="1121"/>
      <c r="E24" s="1124"/>
      <c r="F24" s="1152"/>
      <c r="G24" s="1394"/>
      <c r="H24" s="1155"/>
      <c r="I24" s="1124"/>
      <c r="J24" s="1127"/>
      <c r="K24" s="100" t="s">
        <v>61</v>
      </c>
      <c r="L24" s="63" t="s">
        <v>129</v>
      </c>
      <c r="M24" s="1398"/>
      <c r="N24" s="1192" t="s">
        <v>132</v>
      </c>
      <c r="O24" s="1192"/>
      <c r="P24" s="1193"/>
      <c r="Q24" s="1421"/>
      <c r="R24" s="1422"/>
      <c r="S24" s="1420"/>
      <c r="T24" s="34"/>
      <c r="CM24" s="8"/>
      <c r="CN24" s="8"/>
      <c r="CO24" s="8"/>
      <c r="CP24" s="8"/>
    </row>
    <row r="25" spans="1:94" ht="27.75" customHeight="1" thickBot="1">
      <c r="A25" s="1146"/>
      <c r="B25" s="1127"/>
      <c r="C25" s="1216"/>
      <c r="D25" s="1118"/>
      <c r="E25" s="1153"/>
      <c r="F25" s="1116"/>
      <c r="G25" s="1395"/>
      <c r="H25" s="1154"/>
      <c r="I25" s="1153"/>
      <c r="J25" s="1143"/>
      <c r="K25" s="100">
        <v>0</v>
      </c>
      <c r="L25" s="63" t="s">
        <v>130</v>
      </c>
      <c r="M25" s="1412" t="s">
        <v>164</v>
      </c>
      <c r="N25" s="1413"/>
      <c r="O25" s="1413"/>
      <c r="P25" s="1413"/>
      <c r="Q25" s="1414"/>
      <c r="R25" s="1415"/>
      <c r="S25" s="799"/>
      <c r="T25" s="34"/>
      <c r="CM25" s="8"/>
      <c r="CN25" s="8"/>
      <c r="CO25" s="8"/>
      <c r="CP25" s="8"/>
    </row>
    <row r="26" spans="1:94" ht="15.75" customHeight="1" thickBot="1">
      <c r="A26" s="1147"/>
      <c r="B26" s="1128"/>
      <c r="C26" s="48">
        <v>0</v>
      </c>
      <c r="D26" s="71" t="s">
        <v>63</v>
      </c>
      <c r="E26" s="72"/>
      <c r="F26" s="73"/>
      <c r="G26" s="74"/>
      <c r="H26" s="71"/>
      <c r="I26" s="72"/>
      <c r="J26" s="73"/>
      <c r="K26" s="74"/>
      <c r="L26" s="71"/>
      <c r="M26" s="1401" t="s">
        <v>127</v>
      </c>
      <c r="N26" s="1402"/>
      <c r="O26" s="1402"/>
      <c r="P26" s="1403"/>
      <c r="Q26" s="1425"/>
      <c r="R26" s="1425"/>
      <c r="S26" s="1426"/>
      <c r="CM26" s="8"/>
      <c r="CN26" s="8"/>
      <c r="CO26" s="8"/>
      <c r="CP26" s="8"/>
    </row>
    <row r="27" spans="13:94" ht="13.5" thickBot="1">
      <c r="M27" s="33"/>
      <c r="N27" s="33"/>
      <c r="O27" s="33"/>
      <c r="P27" s="33"/>
      <c r="Q27" s="33"/>
      <c r="R27" s="33"/>
      <c r="S27" s="33"/>
      <c r="CN27" s="8"/>
      <c r="CO27" s="8"/>
      <c r="CP27" s="8"/>
    </row>
    <row r="28" spans="1:19" ht="12.75" customHeight="1">
      <c r="A28" s="1" t="s">
        <v>481</v>
      </c>
      <c r="B28" s="289"/>
      <c r="C28" s="289"/>
      <c r="D28" s="289"/>
      <c r="E28" s="289"/>
      <c r="F28" s="289"/>
      <c r="G28" s="289"/>
      <c r="H28" s="289"/>
      <c r="I28" s="289"/>
      <c r="J28" s="289"/>
      <c r="K28" s="289"/>
      <c r="L28" s="277"/>
      <c r="M28" s="974" t="s">
        <v>44</v>
      </c>
      <c r="N28" s="968"/>
      <c r="O28" s="968"/>
      <c r="P28" s="968"/>
      <c r="Q28" s="968"/>
      <c r="R28" s="968"/>
      <c r="S28" s="996"/>
    </row>
    <row r="29" spans="1:19" ht="12.75">
      <c r="A29" s="289"/>
      <c r="B29" s="289"/>
      <c r="C29" s="289"/>
      <c r="D29" s="289"/>
      <c r="E29" s="289"/>
      <c r="F29" s="289"/>
      <c r="G29" s="289"/>
      <c r="H29" s="289"/>
      <c r="I29" s="289"/>
      <c r="J29" s="289"/>
      <c r="K29" s="289"/>
      <c r="L29" s="277"/>
      <c r="M29" s="975" t="s">
        <v>45</v>
      </c>
      <c r="N29" s="970"/>
      <c r="O29" s="970"/>
      <c r="P29" s="970"/>
      <c r="Q29" s="970"/>
      <c r="R29" s="970"/>
      <c r="S29" s="997"/>
    </row>
    <row r="30" spans="1:19" ht="12.75">
      <c r="A30" s="289"/>
      <c r="B30" s="289"/>
      <c r="C30" s="289"/>
      <c r="D30" s="289"/>
      <c r="E30" s="289"/>
      <c r="F30" s="289"/>
      <c r="G30" s="289"/>
      <c r="H30" s="289"/>
      <c r="I30" s="289"/>
      <c r="J30" s="289"/>
      <c r="K30" s="289"/>
      <c r="L30" s="277"/>
      <c r="M30" s="975" t="s">
        <v>46</v>
      </c>
      <c r="N30" s="970"/>
      <c r="O30" s="970"/>
      <c r="P30" s="970"/>
      <c r="Q30" s="970"/>
      <c r="R30" s="971"/>
      <c r="S30" s="29" t="s">
        <v>48</v>
      </c>
    </row>
    <row r="31" spans="1:19" ht="12.75" customHeight="1">
      <c r="A31" s="289"/>
      <c r="B31" s="289"/>
      <c r="C31" s="289"/>
      <c r="D31" s="289"/>
      <c r="E31" s="289"/>
      <c r="F31" s="289"/>
      <c r="G31" s="289"/>
      <c r="H31" s="289"/>
      <c r="I31" s="289"/>
      <c r="J31" s="289"/>
      <c r="K31" s="289"/>
      <c r="L31" s="277"/>
      <c r="M31" s="956" t="s">
        <v>47</v>
      </c>
      <c r="N31" s="957"/>
      <c r="O31" s="957"/>
      <c r="P31" s="957"/>
      <c r="Q31" s="957"/>
      <c r="R31" s="950"/>
      <c r="S31" s="993" t="s">
        <v>49</v>
      </c>
    </row>
    <row r="32" spans="1:22" ht="12.75" customHeight="1">
      <c r="A32" s="289"/>
      <c r="B32" s="289"/>
      <c r="C32" s="289"/>
      <c r="D32" s="289"/>
      <c r="E32" s="289"/>
      <c r="F32" s="289"/>
      <c r="G32" s="289"/>
      <c r="H32" s="289"/>
      <c r="I32" s="289"/>
      <c r="J32" s="289"/>
      <c r="K32" s="289"/>
      <c r="L32" s="277"/>
      <c r="M32" s="959" t="s">
        <v>32</v>
      </c>
      <c r="N32" s="960"/>
      <c r="O32" s="960"/>
      <c r="P32" s="960"/>
      <c r="Q32" s="960"/>
      <c r="R32" s="961"/>
      <c r="S32" s="993"/>
      <c r="V32" s="34"/>
    </row>
    <row r="33" spans="1:22" ht="12.75" customHeight="1">
      <c r="A33" s="289"/>
      <c r="B33" s="289"/>
      <c r="C33" s="289"/>
      <c r="D33" s="289"/>
      <c r="E33" s="289"/>
      <c r="F33" s="289"/>
      <c r="G33" s="289"/>
      <c r="H33" s="289"/>
      <c r="I33" s="289"/>
      <c r="J33" s="289"/>
      <c r="K33" s="289"/>
      <c r="L33" s="277"/>
      <c r="M33" s="962" t="s">
        <v>68</v>
      </c>
      <c r="N33" s="963"/>
      <c r="O33" s="963"/>
      <c r="P33" s="963"/>
      <c r="Q33" s="963"/>
      <c r="R33" s="937"/>
      <c r="S33" s="993"/>
      <c r="V33" s="34"/>
    </row>
    <row r="34" spans="1:19" ht="12.75">
      <c r="A34" s="289"/>
      <c r="B34" s="289"/>
      <c r="C34" s="289"/>
      <c r="D34" s="289"/>
      <c r="E34" s="289"/>
      <c r="F34" s="289"/>
      <c r="G34" s="289"/>
      <c r="H34" s="289"/>
      <c r="I34" s="289"/>
      <c r="J34" s="289"/>
      <c r="K34" s="289"/>
      <c r="L34" s="277"/>
      <c r="M34" s="62" t="s">
        <v>104</v>
      </c>
      <c r="N34" s="31" t="s">
        <v>105</v>
      </c>
      <c r="O34" s="62">
        <v>9</v>
      </c>
      <c r="P34" s="62">
        <v>10</v>
      </c>
      <c r="Q34" s="139">
        <v>19</v>
      </c>
      <c r="R34" s="62" t="s">
        <v>70</v>
      </c>
      <c r="S34" s="993"/>
    </row>
    <row r="35" spans="1:19" ht="48.75" customHeight="1" thickBot="1">
      <c r="A35" s="289"/>
      <c r="B35" s="289"/>
      <c r="C35" s="289"/>
      <c r="D35" s="289"/>
      <c r="E35" s="289"/>
      <c r="F35" s="289"/>
      <c r="G35" s="289"/>
      <c r="H35" s="289"/>
      <c r="I35" s="289"/>
      <c r="J35" s="289"/>
      <c r="K35" s="289"/>
      <c r="L35" s="277"/>
      <c r="M35" s="31" t="s">
        <v>106</v>
      </c>
      <c r="N35" s="30" t="s">
        <v>107</v>
      </c>
      <c r="O35" s="30" t="s">
        <v>108</v>
      </c>
      <c r="P35" s="30" t="s">
        <v>34</v>
      </c>
      <c r="Q35" s="30" t="s">
        <v>43</v>
      </c>
      <c r="R35" s="31" t="s">
        <v>199</v>
      </c>
      <c r="S35" s="993"/>
    </row>
    <row r="36" spans="1:94" ht="15" customHeight="1">
      <c r="A36" s="1145" t="s">
        <v>72</v>
      </c>
      <c r="B36" s="1148" t="s">
        <v>60</v>
      </c>
      <c r="C36" s="1242">
        <v>1</v>
      </c>
      <c r="D36" s="1400" t="s">
        <v>59</v>
      </c>
      <c r="E36" s="1396" t="s">
        <v>78</v>
      </c>
      <c r="F36" s="1148" t="s">
        <v>79</v>
      </c>
      <c r="G36" s="108" t="s">
        <v>88</v>
      </c>
      <c r="H36" s="109" t="s">
        <v>106</v>
      </c>
      <c r="I36" s="130"/>
      <c r="J36" s="131"/>
      <c r="K36" s="140"/>
      <c r="L36" s="132"/>
      <c r="M36" s="143">
        <v>5922</v>
      </c>
      <c r="N36" s="143">
        <v>0</v>
      </c>
      <c r="O36" s="143">
        <v>0</v>
      </c>
      <c r="P36" s="143">
        <v>0</v>
      </c>
      <c r="Q36" s="143">
        <v>6</v>
      </c>
      <c r="R36" s="115">
        <v>205</v>
      </c>
      <c r="S36" s="493">
        <v>0</v>
      </c>
      <c r="T36" s="142"/>
      <c r="W36" s="34"/>
      <c r="AE36" s="34"/>
      <c r="AH36" s="34"/>
      <c r="CM36" s="8"/>
      <c r="CN36" s="8"/>
      <c r="CO36" s="8"/>
      <c r="CP36" s="8"/>
    </row>
    <row r="37" spans="1:94" ht="15" customHeight="1">
      <c r="A37" s="1399"/>
      <c r="B37" s="1127"/>
      <c r="C37" s="1138"/>
      <c r="D37" s="1121"/>
      <c r="E37" s="1141"/>
      <c r="F37" s="1127"/>
      <c r="G37" s="44" t="s">
        <v>89</v>
      </c>
      <c r="H37" s="41" t="s">
        <v>107</v>
      </c>
      <c r="I37" s="127"/>
      <c r="J37" s="86"/>
      <c r="K37" s="44"/>
      <c r="L37" s="70"/>
      <c r="M37" s="142">
        <v>0</v>
      </c>
      <c r="N37" s="142">
        <v>1245</v>
      </c>
      <c r="O37" s="142">
        <v>20</v>
      </c>
      <c r="P37" s="142">
        <v>14</v>
      </c>
      <c r="Q37" s="142">
        <v>0</v>
      </c>
      <c r="R37" s="134">
        <v>88</v>
      </c>
      <c r="S37" s="495">
        <v>0</v>
      </c>
      <c r="T37" s="142"/>
      <c r="X37" s="34"/>
      <c r="AE37" s="34"/>
      <c r="AH37" s="34"/>
      <c r="CM37" s="8"/>
      <c r="CN37" s="8"/>
      <c r="CO37" s="8"/>
      <c r="CP37" s="8"/>
    </row>
    <row r="38" spans="1:94" ht="15" customHeight="1">
      <c r="A38" s="1399"/>
      <c r="B38" s="1127"/>
      <c r="C38" s="1138"/>
      <c r="D38" s="1121"/>
      <c r="E38" s="1141"/>
      <c r="F38" s="1127"/>
      <c r="G38" s="44" t="s">
        <v>90</v>
      </c>
      <c r="H38" s="41" t="s">
        <v>108</v>
      </c>
      <c r="I38" s="87"/>
      <c r="J38" s="38"/>
      <c r="K38" s="60"/>
      <c r="L38" s="43"/>
      <c r="M38" s="142">
        <v>0</v>
      </c>
      <c r="N38" s="142">
        <v>0</v>
      </c>
      <c r="O38" s="142">
        <v>224</v>
      </c>
      <c r="P38" s="142">
        <v>0</v>
      </c>
      <c r="Q38" s="142">
        <v>0</v>
      </c>
      <c r="R38" s="134">
        <v>23</v>
      </c>
      <c r="S38" s="495">
        <v>0</v>
      </c>
      <c r="T38" s="142"/>
      <c r="AH38" s="34"/>
      <c r="CM38" s="8"/>
      <c r="CN38" s="8"/>
      <c r="CO38" s="8"/>
      <c r="CP38" s="8"/>
    </row>
    <row r="39" spans="1:94" ht="15" customHeight="1" thickBot="1">
      <c r="A39" s="1399"/>
      <c r="B39" s="1127"/>
      <c r="C39" s="1138"/>
      <c r="D39" s="1121"/>
      <c r="E39" s="1141"/>
      <c r="F39" s="1127"/>
      <c r="G39" s="128" t="s">
        <v>111</v>
      </c>
      <c r="H39" s="41" t="s">
        <v>34</v>
      </c>
      <c r="I39" s="126"/>
      <c r="J39" s="85"/>
      <c r="K39" s="141"/>
      <c r="L39" s="70"/>
      <c r="M39" s="157">
        <v>0</v>
      </c>
      <c r="N39" s="157">
        <v>3</v>
      </c>
      <c r="O39" s="157">
        <v>2</v>
      </c>
      <c r="P39" s="157">
        <v>138</v>
      </c>
      <c r="Q39" s="142">
        <v>0</v>
      </c>
      <c r="R39" s="134">
        <v>17</v>
      </c>
      <c r="S39" s="495">
        <v>0</v>
      </c>
      <c r="T39" s="142"/>
      <c r="AH39" s="34"/>
      <c r="CM39" s="8"/>
      <c r="CN39" s="8"/>
      <c r="CO39" s="8"/>
      <c r="CP39" s="8"/>
    </row>
    <row r="40" spans="1:94" ht="30" customHeight="1">
      <c r="A40" s="1146"/>
      <c r="B40" s="1127"/>
      <c r="C40" s="1137" t="s">
        <v>61</v>
      </c>
      <c r="D40" s="1117" t="s">
        <v>64</v>
      </c>
      <c r="E40" s="1123" t="s">
        <v>121</v>
      </c>
      <c r="F40" s="64" t="s">
        <v>88</v>
      </c>
      <c r="G40" s="147" t="s">
        <v>122</v>
      </c>
      <c r="H40" s="147"/>
      <c r="I40" s="89"/>
      <c r="J40" s="89"/>
      <c r="K40" s="63"/>
      <c r="L40" s="180"/>
      <c r="M40" s="152">
        <v>136</v>
      </c>
      <c r="N40" s="153">
        <v>89</v>
      </c>
      <c r="O40" s="153">
        <v>15</v>
      </c>
      <c r="P40" s="154">
        <v>12</v>
      </c>
      <c r="Q40" s="492">
        <v>0</v>
      </c>
      <c r="R40" s="492">
        <v>0</v>
      </c>
      <c r="S40" s="495">
        <v>0</v>
      </c>
      <c r="T40" s="142"/>
      <c r="CM40" s="8"/>
      <c r="CN40" s="8"/>
      <c r="CO40" s="8"/>
      <c r="CP40" s="8"/>
    </row>
    <row r="41" spans="1:94" ht="30" customHeight="1">
      <c r="A41" s="1146"/>
      <c r="B41" s="1127"/>
      <c r="C41" s="1138"/>
      <c r="D41" s="1121"/>
      <c r="E41" s="1124"/>
      <c r="F41" s="64" t="s">
        <v>61</v>
      </c>
      <c r="G41" s="1404" t="s">
        <v>124</v>
      </c>
      <c r="H41" s="1404"/>
      <c r="I41" s="1404"/>
      <c r="J41" s="1404"/>
      <c r="K41" s="1404"/>
      <c r="L41" s="1405"/>
      <c r="M41" s="51">
        <v>88</v>
      </c>
      <c r="N41" s="153">
        <v>15</v>
      </c>
      <c r="O41" s="153">
        <v>0</v>
      </c>
      <c r="P41" s="154">
        <v>0</v>
      </c>
      <c r="Q41" s="494">
        <v>0</v>
      </c>
      <c r="R41" s="494">
        <v>0</v>
      </c>
      <c r="S41" s="495">
        <v>0</v>
      </c>
      <c r="T41" s="142"/>
      <c r="CM41" s="8"/>
      <c r="CN41" s="8"/>
      <c r="CO41" s="8"/>
      <c r="CP41" s="8"/>
    </row>
    <row r="42" spans="1:94" ht="28.5" customHeight="1">
      <c r="A42" s="1146"/>
      <c r="B42" s="1127"/>
      <c r="C42" s="1138"/>
      <c r="D42" s="1121"/>
      <c r="E42" s="1124"/>
      <c r="F42" s="1115" t="s">
        <v>102</v>
      </c>
      <c r="G42" s="1393" t="s">
        <v>123</v>
      </c>
      <c r="H42" s="1119"/>
      <c r="I42" s="1123" t="s">
        <v>125</v>
      </c>
      <c r="J42" s="1126"/>
      <c r="K42" s="100">
        <v>1</v>
      </c>
      <c r="L42" s="180" t="s">
        <v>128</v>
      </c>
      <c r="M42" s="181">
        <v>0</v>
      </c>
      <c r="N42" s="153">
        <v>1</v>
      </c>
      <c r="O42" s="153">
        <v>1</v>
      </c>
      <c r="P42" s="154">
        <v>1</v>
      </c>
      <c r="Q42" s="494">
        <v>0</v>
      </c>
      <c r="R42" s="494">
        <v>0</v>
      </c>
      <c r="S42" s="495">
        <v>0</v>
      </c>
      <c r="T42" s="142"/>
      <c r="CM42" s="8"/>
      <c r="CN42" s="8"/>
      <c r="CO42" s="8"/>
      <c r="CP42" s="8"/>
    </row>
    <row r="43" spans="1:94" ht="28.5" customHeight="1" thickBot="1">
      <c r="A43" s="1146"/>
      <c r="B43" s="1127"/>
      <c r="C43" s="1138"/>
      <c r="D43" s="1121"/>
      <c r="E43" s="1124"/>
      <c r="F43" s="1152"/>
      <c r="G43" s="1394"/>
      <c r="H43" s="1155"/>
      <c r="I43" s="1124"/>
      <c r="J43" s="1127"/>
      <c r="K43" s="100" t="s">
        <v>61</v>
      </c>
      <c r="L43" s="180" t="s">
        <v>129</v>
      </c>
      <c r="M43" s="182"/>
      <c r="N43" s="153"/>
      <c r="O43" s="153"/>
      <c r="P43" s="154"/>
      <c r="Q43" s="489"/>
      <c r="R43" s="489"/>
      <c r="S43" s="495"/>
      <c r="T43" s="142"/>
      <c r="U43" s="204"/>
      <c r="CM43" s="8"/>
      <c r="CN43" s="8"/>
      <c r="CO43" s="8"/>
      <c r="CP43" s="8"/>
    </row>
    <row r="44" spans="1:94" ht="28.5" customHeight="1" thickBot="1">
      <c r="A44" s="1146"/>
      <c r="B44" s="1127"/>
      <c r="C44" s="1216"/>
      <c r="D44" s="1118"/>
      <c r="E44" s="1153"/>
      <c r="F44" s="1116"/>
      <c r="G44" s="1395"/>
      <c r="H44" s="1154"/>
      <c r="I44" s="1153"/>
      <c r="J44" s="1143"/>
      <c r="K44" s="100">
        <v>0</v>
      </c>
      <c r="L44" s="180" t="s">
        <v>130</v>
      </c>
      <c r="M44" s="116">
        <v>0</v>
      </c>
      <c r="N44" s="142">
        <v>0</v>
      </c>
      <c r="O44" s="142">
        <v>0</v>
      </c>
      <c r="P44" s="142">
        <v>0</v>
      </c>
      <c r="Q44" s="142">
        <v>1</v>
      </c>
      <c r="R44" s="134">
        <v>21</v>
      </c>
      <c r="S44" s="767">
        <v>0</v>
      </c>
      <c r="T44" s="142"/>
      <c r="CM44" s="8"/>
      <c r="CN44" s="8"/>
      <c r="CO44" s="8"/>
      <c r="CP44" s="8"/>
    </row>
    <row r="45" spans="1:94" ht="15.75" customHeight="1" thickBot="1">
      <c r="A45" s="1147"/>
      <c r="B45" s="1128"/>
      <c r="C45" s="48">
        <v>0</v>
      </c>
      <c r="D45" s="71" t="s">
        <v>63</v>
      </c>
      <c r="E45" s="72"/>
      <c r="F45" s="73"/>
      <c r="G45" s="74"/>
      <c r="H45" s="71"/>
      <c r="I45" s="72"/>
      <c r="J45" s="73"/>
      <c r="K45" s="74"/>
      <c r="L45" s="49"/>
      <c r="M45" s="149">
        <v>1</v>
      </c>
      <c r="N45" s="150">
        <v>0</v>
      </c>
      <c r="O45" s="150">
        <v>14</v>
      </c>
      <c r="P45" s="189">
        <v>0</v>
      </c>
      <c r="Q45" s="151">
        <v>56</v>
      </c>
      <c r="R45" s="151">
        <v>10851</v>
      </c>
      <c r="S45" s="208">
        <v>3059</v>
      </c>
      <c r="T45" s="142"/>
      <c r="AB45" s="34"/>
      <c r="AC45" s="34"/>
      <c r="AE45" s="34"/>
      <c r="CM45" s="8"/>
      <c r="CN45" s="8"/>
      <c r="CO45" s="8"/>
      <c r="CP45" s="8"/>
    </row>
    <row r="46" spans="19:31" ht="12.75">
      <c r="S46" s="185">
        <f>SUM(M36:S45)</f>
        <v>22268</v>
      </c>
      <c r="W46" s="34"/>
      <c r="X46" s="34"/>
      <c r="AB46" s="34"/>
      <c r="AE46" s="34"/>
    </row>
    <row r="47" spans="1:31" ht="12.75">
      <c r="A47" s="9"/>
      <c r="B47" s="27"/>
      <c r="C47" s="4"/>
      <c r="D47" s="183"/>
      <c r="E47" s="183"/>
      <c r="F47" s="183"/>
      <c r="G47" s="76"/>
      <c r="H47" s="1221"/>
      <c r="I47" s="183"/>
      <c r="J47" s="183"/>
      <c r="K47" s="183"/>
      <c r="L47" s="184"/>
      <c r="M47" s="10"/>
      <c r="N47" s="10"/>
      <c r="O47" s="10"/>
      <c r="P47" s="10"/>
      <c r="W47" s="34"/>
      <c r="X47" s="34"/>
      <c r="AE47" s="34"/>
    </row>
    <row r="48" spans="1:24" ht="12.75">
      <c r="A48" s="9"/>
      <c r="B48" s="27"/>
      <c r="C48" s="4"/>
      <c r="D48" s="183"/>
      <c r="E48" s="183"/>
      <c r="F48" s="183"/>
      <c r="G48" s="76"/>
      <c r="H48" s="1221"/>
      <c r="I48" s="183"/>
      <c r="J48" s="183"/>
      <c r="K48" s="183"/>
      <c r="L48" s="184"/>
      <c r="M48" s="10"/>
      <c r="N48" s="10"/>
      <c r="O48" s="10"/>
      <c r="P48" s="10"/>
      <c r="W48" s="34"/>
      <c r="X48" s="34"/>
    </row>
    <row r="49" spans="1:24" ht="12.75">
      <c r="A49" s="9"/>
      <c r="B49" s="27"/>
      <c r="C49" s="4"/>
      <c r="D49" s="183"/>
      <c r="E49" s="183"/>
      <c r="F49" s="183"/>
      <c r="G49" s="76"/>
      <c r="H49" s="1221"/>
      <c r="I49" s="183"/>
      <c r="J49" s="183"/>
      <c r="K49" s="183"/>
      <c r="L49" s="184"/>
      <c r="M49" s="10"/>
      <c r="N49" s="10"/>
      <c r="O49" s="10"/>
      <c r="P49" s="10"/>
      <c r="W49" s="34"/>
      <c r="X49" s="34"/>
    </row>
    <row r="50" spans="1:16" ht="12.75">
      <c r="A50" s="9"/>
      <c r="B50" s="27"/>
      <c r="C50" s="4"/>
      <c r="D50" s="183"/>
      <c r="E50" s="183"/>
      <c r="F50" s="183"/>
      <c r="G50" s="76"/>
      <c r="H50" s="1221"/>
      <c r="I50" s="183"/>
      <c r="J50" s="183"/>
      <c r="K50" s="183"/>
      <c r="L50" s="184"/>
      <c r="M50" s="10"/>
      <c r="N50" s="10"/>
      <c r="O50" s="10"/>
      <c r="P50" s="10"/>
    </row>
    <row r="51" spans="1:16" ht="12.75">
      <c r="A51" s="9"/>
      <c r="B51" s="27"/>
      <c r="C51" s="4"/>
      <c r="D51" s="183"/>
      <c r="E51" s="183"/>
      <c r="F51" s="183"/>
      <c r="G51" s="76"/>
      <c r="H51" s="1221"/>
      <c r="I51" s="183"/>
      <c r="J51" s="183"/>
      <c r="K51" s="183"/>
      <c r="L51" s="184"/>
      <c r="M51" s="10"/>
      <c r="N51" s="10"/>
      <c r="O51" s="10"/>
      <c r="P51" s="10"/>
    </row>
    <row r="52" spans="1:25" ht="12.75">
      <c r="A52" s="9"/>
      <c r="B52" s="27"/>
      <c r="C52" s="4"/>
      <c r="D52" s="183"/>
      <c r="E52" s="183"/>
      <c r="F52" s="183"/>
      <c r="G52" s="76"/>
      <c r="H52" s="1221"/>
      <c r="I52" s="183"/>
      <c r="J52" s="183"/>
      <c r="K52" s="183"/>
      <c r="L52" s="184"/>
      <c r="M52" s="10"/>
      <c r="N52" s="10"/>
      <c r="O52" s="10"/>
      <c r="P52" s="10"/>
      <c r="Y52" s="34"/>
    </row>
    <row r="53" spans="1:25" ht="12.75">
      <c r="A53" s="9"/>
      <c r="B53" s="27"/>
      <c r="C53" s="4"/>
      <c r="D53" s="183"/>
      <c r="E53" s="183"/>
      <c r="F53" s="183"/>
      <c r="G53" s="76"/>
      <c r="H53" s="1221"/>
      <c r="I53" s="183"/>
      <c r="J53" s="183"/>
      <c r="K53" s="183"/>
      <c r="L53" s="184"/>
      <c r="M53" s="10"/>
      <c r="N53" s="10"/>
      <c r="O53" s="10"/>
      <c r="P53" s="10"/>
      <c r="Y53" s="34"/>
    </row>
    <row r="54" spans="1:25" ht="12.75">
      <c r="A54" s="9"/>
      <c r="B54" s="27"/>
      <c r="C54" s="4"/>
      <c r="D54" s="183"/>
      <c r="E54" s="183"/>
      <c r="F54" s="183"/>
      <c r="G54" s="76"/>
      <c r="H54" s="1221"/>
      <c r="I54" s="183"/>
      <c r="J54" s="183"/>
      <c r="K54" s="183"/>
      <c r="L54" s="184"/>
      <c r="M54" s="10"/>
      <c r="N54" s="10"/>
      <c r="O54" s="10"/>
      <c r="P54" s="10"/>
      <c r="Y54" s="34"/>
    </row>
    <row r="55" spans="1:16" ht="12.75">
      <c r="A55" s="9"/>
      <c r="B55" s="27"/>
      <c r="C55" s="4"/>
      <c r="D55" s="183"/>
      <c r="E55" s="183"/>
      <c r="F55" s="183"/>
      <c r="G55" s="76"/>
      <c r="H55" s="1221"/>
      <c r="I55" s="183"/>
      <c r="J55" s="183"/>
      <c r="K55" s="183"/>
      <c r="L55" s="184"/>
      <c r="M55" s="10"/>
      <c r="N55" s="10"/>
      <c r="O55" s="10"/>
      <c r="P55" s="10"/>
    </row>
    <row r="56" spans="1:16" ht="12.75">
      <c r="A56" s="9"/>
      <c r="B56" s="27"/>
      <c r="C56" s="4"/>
      <c r="D56" s="183"/>
      <c r="E56" s="183"/>
      <c r="F56" s="183"/>
      <c r="G56" s="76"/>
      <c r="H56" s="1221"/>
      <c r="I56" s="183"/>
      <c r="J56" s="183"/>
      <c r="K56" s="183"/>
      <c r="L56" s="184"/>
      <c r="M56" s="10"/>
      <c r="N56" s="10"/>
      <c r="O56" s="10"/>
      <c r="P56" s="10"/>
    </row>
    <row r="57" spans="1:16" ht="12.75">
      <c r="A57" s="9"/>
      <c r="B57" s="27"/>
      <c r="C57" s="4"/>
      <c r="D57" s="183"/>
      <c r="E57" s="183"/>
      <c r="F57" s="183"/>
      <c r="G57" s="76"/>
      <c r="H57" s="1221"/>
      <c r="I57" s="183"/>
      <c r="J57" s="183"/>
      <c r="K57" s="183"/>
      <c r="L57" s="184"/>
      <c r="M57" s="10"/>
      <c r="N57" s="10"/>
      <c r="O57" s="10"/>
      <c r="P57" s="10"/>
    </row>
    <row r="58" spans="1:16" ht="12.75">
      <c r="A58" s="9"/>
      <c r="B58" s="27"/>
      <c r="C58" s="4"/>
      <c r="D58" s="183"/>
      <c r="E58" s="183"/>
      <c r="F58" s="183"/>
      <c r="G58" s="76"/>
      <c r="H58" s="1221"/>
      <c r="I58" s="183"/>
      <c r="J58" s="183"/>
      <c r="K58" s="183"/>
      <c r="L58" s="184"/>
      <c r="M58" s="10"/>
      <c r="N58" s="10"/>
      <c r="O58" s="10"/>
      <c r="P58" s="10"/>
    </row>
    <row r="59" spans="1:16" ht="12.75">
      <c r="A59" s="9"/>
      <c r="B59" s="27"/>
      <c r="C59" s="4"/>
      <c r="D59" s="183"/>
      <c r="E59" s="183"/>
      <c r="F59" s="183"/>
      <c r="G59" s="76"/>
      <c r="H59" s="1221"/>
      <c r="I59" s="183"/>
      <c r="J59" s="183"/>
      <c r="K59" s="183"/>
      <c r="L59" s="184"/>
      <c r="M59" s="10"/>
      <c r="N59" s="10"/>
      <c r="O59" s="10"/>
      <c r="P59" s="10"/>
    </row>
    <row r="60" spans="1:25" ht="12.75">
      <c r="A60" s="9"/>
      <c r="B60" s="27"/>
      <c r="C60" s="4"/>
      <c r="D60" s="183"/>
      <c r="E60" s="183"/>
      <c r="F60" s="183"/>
      <c r="G60" s="76"/>
      <c r="H60" s="1221"/>
      <c r="I60" s="183"/>
      <c r="J60" s="183"/>
      <c r="K60" s="183"/>
      <c r="L60" s="184"/>
      <c r="M60" s="10"/>
      <c r="N60" s="10"/>
      <c r="O60" s="10"/>
      <c r="P60" s="10"/>
      <c r="Y60" s="34"/>
    </row>
    <row r="61" spans="1:16" ht="12.75">
      <c r="A61" s="9"/>
      <c r="B61" s="27"/>
      <c r="C61" s="4"/>
      <c r="D61" s="183"/>
      <c r="E61" s="183"/>
      <c r="F61" s="183"/>
      <c r="G61" s="76"/>
      <c r="H61" s="1221"/>
      <c r="I61" s="183"/>
      <c r="J61" s="183"/>
      <c r="K61" s="183"/>
      <c r="L61" s="184"/>
      <c r="M61" s="10"/>
      <c r="N61" s="10"/>
      <c r="O61" s="10"/>
      <c r="P61" s="10"/>
    </row>
    <row r="62" spans="1:16" ht="12.75">
      <c r="A62" s="9"/>
      <c r="B62" s="27"/>
      <c r="C62" s="4"/>
      <c r="D62" s="183"/>
      <c r="E62" s="183"/>
      <c r="F62" s="183"/>
      <c r="G62" s="76"/>
      <c r="H62" s="1221"/>
      <c r="I62" s="183"/>
      <c r="J62" s="183"/>
      <c r="K62" s="183"/>
      <c r="L62" s="184"/>
      <c r="M62" s="10"/>
      <c r="N62" s="10"/>
      <c r="O62" s="10"/>
      <c r="P62" s="10"/>
    </row>
    <row r="63" spans="1:16" ht="12.75">
      <c r="A63" s="9"/>
      <c r="B63" s="27"/>
      <c r="C63" s="4"/>
      <c r="D63" s="183"/>
      <c r="E63" s="183"/>
      <c r="F63" s="183"/>
      <c r="G63" s="76"/>
      <c r="H63" s="1221"/>
      <c r="I63" s="183"/>
      <c r="J63" s="183"/>
      <c r="K63" s="183"/>
      <c r="L63" s="184"/>
      <c r="M63" s="10"/>
      <c r="N63" s="10"/>
      <c r="O63" s="10"/>
      <c r="P63" s="10"/>
    </row>
    <row r="64" spans="1:16" ht="12.75">
      <c r="A64" s="9"/>
      <c r="B64" s="27"/>
      <c r="C64" s="4"/>
      <c r="D64" s="183"/>
      <c r="E64" s="183"/>
      <c r="F64" s="183"/>
      <c r="G64" s="76"/>
      <c r="H64" s="1221"/>
      <c r="I64" s="183"/>
      <c r="J64" s="183"/>
      <c r="K64" s="183"/>
      <c r="L64" s="184"/>
      <c r="M64" s="10"/>
      <c r="N64" s="10"/>
      <c r="O64" s="10"/>
      <c r="P64" s="10"/>
    </row>
    <row r="65" spans="1:16" ht="12.75">
      <c r="A65" s="9"/>
      <c r="B65" s="27"/>
      <c r="C65" s="4"/>
      <c r="D65" s="183"/>
      <c r="E65" s="183"/>
      <c r="F65" s="183"/>
      <c r="G65" s="76"/>
      <c r="H65" s="1221"/>
      <c r="I65" s="183"/>
      <c r="J65" s="183"/>
      <c r="K65" s="183"/>
      <c r="L65" s="184"/>
      <c r="M65" s="10"/>
      <c r="N65" s="10"/>
      <c r="O65" s="10"/>
      <c r="P65" s="10"/>
    </row>
    <row r="66" spans="1:16" ht="12.75">
      <c r="A66" s="9"/>
      <c r="B66" s="27"/>
      <c r="C66" s="4"/>
      <c r="D66" s="183"/>
      <c r="E66" s="183"/>
      <c r="F66" s="183"/>
      <c r="G66" s="76"/>
      <c r="H66" s="1221"/>
      <c r="I66" s="183"/>
      <c r="J66" s="183"/>
      <c r="K66" s="183"/>
      <c r="L66" s="184"/>
      <c r="M66" s="10"/>
      <c r="N66" s="10"/>
      <c r="O66" s="10"/>
      <c r="P66" s="10"/>
    </row>
    <row r="67" spans="1:16" ht="12.75">
      <c r="A67" s="9"/>
      <c r="B67" s="27"/>
      <c r="C67" s="4"/>
      <c r="D67" s="183"/>
      <c r="E67" s="183"/>
      <c r="F67" s="183"/>
      <c r="G67" s="76"/>
      <c r="H67" s="1221"/>
      <c r="I67" s="183"/>
      <c r="J67" s="183"/>
      <c r="K67" s="183"/>
      <c r="L67" s="184"/>
      <c r="M67" s="10"/>
      <c r="N67" s="10"/>
      <c r="O67" s="10"/>
      <c r="P67" s="10"/>
    </row>
    <row r="68" spans="1:16" ht="12.75">
      <c r="A68" s="9"/>
      <c r="B68" s="27"/>
      <c r="C68" s="4"/>
      <c r="D68" s="183"/>
      <c r="E68" s="183"/>
      <c r="F68" s="183"/>
      <c r="G68" s="76"/>
      <c r="H68" s="1221"/>
      <c r="I68" s="183"/>
      <c r="J68" s="183"/>
      <c r="K68" s="183"/>
      <c r="L68" s="184"/>
      <c r="M68" s="10"/>
      <c r="N68" s="10"/>
      <c r="O68" s="10"/>
      <c r="P68" s="10"/>
    </row>
    <row r="69" spans="1:16" ht="12.75">
      <c r="A69" s="9"/>
      <c r="B69" s="27"/>
      <c r="C69" s="4"/>
      <c r="D69" s="183"/>
      <c r="E69" s="183"/>
      <c r="F69" s="183"/>
      <c r="G69" s="76"/>
      <c r="H69" s="1221"/>
      <c r="I69" s="183"/>
      <c r="J69" s="183"/>
      <c r="K69" s="183"/>
      <c r="L69" s="184"/>
      <c r="M69" s="10"/>
      <c r="N69" s="10"/>
      <c r="O69" s="10"/>
      <c r="P69" s="10"/>
    </row>
    <row r="70" spans="1:16" ht="12.75">
      <c r="A70" s="9"/>
      <c r="B70" s="27"/>
      <c r="C70" s="4"/>
      <c r="D70" s="183"/>
      <c r="E70" s="183"/>
      <c r="F70" s="183"/>
      <c r="G70" s="76"/>
      <c r="H70" s="1221"/>
      <c r="I70" s="183"/>
      <c r="J70" s="183"/>
      <c r="K70" s="183"/>
      <c r="L70" s="184"/>
      <c r="M70" s="10"/>
      <c r="N70" s="10"/>
      <c r="O70" s="10"/>
      <c r="P70" s="10"/>
    </row>
    <row r="71" spans="1:16" ht="12.75">
      <c r="A71" s="9"/>
      <c r="B71" s="27"/>
      <c r="C71" s="4"/>
      <c r="D71" s="183"/>
      <c r="E71" s="183"/>
      <c r="F71" s="183"/>
      <c r="G71" s="76"/>
      <c r="H71" s="1221"/>
      <c r="I71" s="183"/>
      <c r="J71" s="183"/>
      <c r="K71" s="183"/>
      <c r="L71" s="184"/>
      <c r="M71" s="10"/>
      <c r="N71" s="10"/>
      <c r="O71" s="10"/>
      <c r="P71" s="10"/>
    </row>
    <row r="72" spans="1:16" ht="12.75">
      <c r="A72" s="9"/>
      <c r="B72" s="27"/>
      <c r="C72" s="4"/>
      <c r="D72" s="183"/>
      <c r="E72" s="183"/>
      <c r="F72" s="183"/>
      <c r="G72" s="76"/>
      <c r="H72" s="1221"/>
      <c r="I72" s="183"/>
      <c r="J72" s="183"/>
      <c r="K72" s="183"/>
      <c r="L72" s="184"/>
      <c r="M72" s="10"/>
      <c r="N72" s="10"/>
      <c r="O72" s="10"/>
      <c r="P72" s="10"/>
    </row>
    <row r="73" spans="1:16" ht="12.75">
      <c r="A73" s="9"/>
      <c r="B73" s="27"/>
      <c r="C73" s="4"/>
      <c r="D73" s="183"/>
      <c r="E73" s="183"/>
      <c r="F73" s="183"/>
      <c r="G73" s="76"/>
      <c r="H73" s="1221"/>
      <c r="I73" s="183"/>
      <c r="J73" s="183"/>
      <c r="K73" s="183"/>
      <c r="L73" s="184"/>
      <c r="M73" s="10"/>
      <c r="N73" s="10"/>
      <c r="O73" s="10"/>
      <c r="P73" s="10"/>
    </row>
    <row r="74" spans="1:16" ht="12.75">
      <c r="A74" s="9"/>
      <c r="B74" s="27"/>
      <c r="C74" s="4"/>
      <c r="D74" s="183"/>
      <c r="E74" s="183"/>
      <c r="F74" s="183"/>
      <c r="G74" s="76"/>
      <c r="H74" s="1221"/>
      <c r="I74" s="183"/>
      <c r="J74" s="183"/>
      <c r="K74" s="183"/>
      <c r="L74" s="184"/>
      <c r="M74" s="10"/>
      <c r="N74" s="10"/>
      <c r="O74" s="10"/>
      <c r="P74" s="10"/>
    </row>
    <row r="75" spans="1:16" ht="12.75">
      <c r="A75" s="9"/>
      <c r="B75" s="27"/>
      <c r="C75" s="4"/>
      <c r="D75" s="183"/>
      <c r="E75" s="183"/>
      <c r="F75" s="183"/>
      <c r="G75" s="76"/>
      <c r="H75" s="1221"/>
      <c r="I75" s="183"/>
      <c r="J75" s="183"/>
      <c r="K75" s="183"/>
      <c r="L75" s="184"/>
      <c r="M75" s="10"/>
      <c r="N75" s="10"/>
      <c r="O75" s="10"/>
      <c r="P75" s="10"/>
    </row>
    <row r="76" spans="1:16" ht="12.75">
      <c r="A76" s="9"/>
      <c r="B76" s="27"/>
      <c r="C76" s="4"/>
      <c r="D76" s="183"/>
      <c r="E76" s="183"/>
      <c r="F76" s="183"/>
      <c r="G76" s="76"/>
      <c r="H76" s="1221"/>
      <c r="I76" s="183"/>
      <c r="J76" s="183"/>
      <c r="K76" s="183"/>
      <c r="L76" s="184"/>
      <c r="M76" s="10"/>
      <c r="N76" s="10"/>
      <c r="O76" s="10"/>
      <c r="P76" s="10"/>
    </row>
    <row r="77" spans="1:16" ht="12.75">
      <c r="A77" s="9"/>
      <c r="B77" s="27"/>
      <c r="C77" s="4"/>
      <c r="D77" s="183"/>
      <c r="E77" s="183"/>
      <c r="F77" s="183"/>
      <c r="G77" s="76"/>
      <c r="H77" s="1221"/>
      <c r="I77" s="183"/>
      <c r="J77" s="183"/>
      <c r="K77" s="183"/>
      <c r="L77" s="184"/>
      <c r="M77" s="10"/>
      <c r="N77" s="10"/>
      <c r="O77" s="10"/>
      <c r="P77" s="10"/>
    </row>
    <row r="78" spans="1:16" ht="12.75">
      <c r="A78" s="9"/>
      <c r="B78" s="27"/>
      <c r="C78" s="4"/>
      <c r="D78" s="183"/>
      <c r="E78" s="183"/>
      <c r="F78" s="183"/>
      <c r="G78" s="76"/>
      <c r="H78" s="1221"/>
      <c r="I78" s="183"/>
      <c r="J78" s="183"/>
      <c r="K78" s="183"/>
      <c r="L78" s="184"/>
      <c r="M78" s="10"/>
      <c r="N78" s="10"/>
      <c r="O78" s="10"/>
      <c r="P78" s="10"/>
    </row>
    <row r="79" spans="1:16" ht="12.75">
      <c r="A79" s="9"/>
      <c r="B79" s="27"/>
      <c r="C79" s="4"/>
      <c r="D79" s="183"/>
      <c r="E79" s="183"/>
      <c r="F79" s="183"/>
      <c r="G79" s="76"/>
      <c r="H79" s="1221"/>
      <c r="I79" s="183"/>
      <c r="J79" s="183"/>
      <c r="K79" s="183"/>
      <c r="L79" s="184"/>
      <c r="M79" s="10"/>
      <c r="N79" s="10"/>
      <c r="O79" s="10"/>
      <c r="P79" s="10"/>
    </row>
    <row r="80" spans="1:16" ht="12.75">
      <c r="A80" s="9"/>
      <c r="B80" s="27"/>
      <c r="C80" s="4"/>
      <c r="D80" s="183"/>
      <c r="E80" s="183"/>
      <c r="F80" s="183"/>
      <c r="G80" s="76"/>
      <c r="H80" s="1221"/>
      <c r="I80" s="183"/>
      <c r="J80" s="183"/>
      <c r="K80" s="183"/>
      <c r="L80" s="184"/>
      <c r="M80" s="10"/>
      <c r="N80" s="10"/>
      <c r="O80" s="10"/>
      <c r="P80" s="10"/>
    </row>
    <row r="81" spans="1:16" ht="12.75">
      <c r="A81" s="9"/>
      <c r="B81" s="27"/>
      <c r="C81" s="4"/>
      <c r="D81" s="183"/>
      <c r="E81" s="183"/>
      <c r="F81" s="183"/>
      <c r="G81" s="76"/>
      <c r="H81" s="1221"/>
      <c r="I81" s="183"/>
      <c r="J81" s="183"/>
      <c r="K81" s="183"/>
      <c r="L81" s="184"/>
      <c r="M81" s="10"/>
      <c r="N81" s="10"/>
      <c r="O81" s="10"/>
      <c r="P81" s="10"/>
    </row>
    <row r="82" spans="1:16" ht="12.75">
      <c r="A82" s="9"/>
      <c r="B82" s="27"/>
      <c r="C82" s="4"/>
      <c r="D82" s="183"/>
      <c r="E82" s="183"/>
      <c r="F82" s="183"/>
      <c r="G82" s="76"/>
      <c r="H82" s="1221"/>
      <c r="I82" s="183"/>
      <c r="J82" s="183"/>
      <c r="K82" s="183"/>
      <c r="L82" s="184"/>
      <c r="M82" s="10"/>
      <c r="N82" s="10"/>
      <c r="O82" s="10"/>
      <c r="P82" s="10"/>
    </row>
    <row r="83" spans="1:16" ht="12.75">
      <c r="A83" s="9"/>
      <c r="B83" s="27"/>
      <c r="C83" s="4"/>
      <c r="D83" s="183"/>
      <c r="E83" s="183"/>
      <c r="F83" s="183"/>
      <c r="G83" s="76"/>
      <c r="H83" s="1221"/>
      <c r="I83" s="183"/>
      <c r="J83" s="183"/>
      <c r="K83" s="183"/>
      <c r="L83" s="184"/>
      <c r="M83" s="10"/>
      <c r="N83" s="10"/>
      <c r="O83" s="10"/>
      <c r="P83" s="10"/>
    </row>
    <row r="84" spans="1:16" ht="12.75">
      <c r="A84" s="9"/>
      <c r="B84" s="27"/>
      <c r="C84" s="4"/>
      <c r="D84" s="183"/>
      <c r="E84" s="183"/>
      <c r="F84" s="183"/>
      <c r="G84" s="76"/>
      <c r="H84" s="1221"/>
      <c r="I84" s="183"/>
      <c r="J84" s="183"/>
      <c r="K84" s="183"/>
      <c r="L84" s="184"/>
      <c r="M84" s="10"/>
      <c r="N84" s="10"/>
      <c r="O84" s="10"/>
      <c r="P84" s="10"/>
    </row>
    <row r="85" spans="1:16" ht="12.75">
      <c r="A85" s="9"/>
      <c r="B85" s="27"/>
      <c r="C85" s="4"/>
      <c r="D85" s="183"/>
      <c r="E85" s="183"/>
      <c r="F85" s="183"/>
      <c r="G85" s="76"/>
      <c r="H85" s="1221"/>
      <c r="I85" s="183"/>
      <c r="J85" s="183"/>
      <c r="K85" s="183"/>
      <c r="L85" s="184"/>
      <c r="M85" s="10"/>
      <c r="N85" s="10"/>
      <c r="O85" s="10"/>
      <c r="P85" s="10"/>
    </row>
    <row r="86" spans="1:16" ht="12.75">
      <c r="A86" s="9"/>
      <c r="B86" s="27"/>
      <c r="C86" s="4"/>
      <c r="D86" s="183"/>
      <c r="E86" s="183"/>
      <c r="F86" s="183"/>
      <c r="G86" s="76"/>
      <c r="H86" s="1221"/>
      <c r="I86" s="183"/>
      <c r="J86" s="183"/>
      <c r="K86" s="183"/>
      <c r="L86" s="184"/>
      <c r="M86" s="10"/>
      <c r="N86" s="10"/>
      <c r="O86" s="10"/>
      <c r="P86" s="10"/>
    </row>
    <row r="87" spans="1:16" ht="12.75">
      <c r="A87" s="9"/>
      <c r="B87" s="27"/>
      <c r="C87" s="4"/>
      <c r="D87" s="183"/>
      <c r="E87" s="183"/>
      <c r="F87" s="183"/>
      <c r="G87" s="76"/>
      <c r="H87" s="1221"/>
      <c r="I87" s="183"/>
      <c r="J87" s="183"/>
      <c r="K87" s="183"/>
      <c r="L87" s="184"/>
      <c r="M87" s="10"/>
      <c r="N87" s="10"/>
      <c r="O87" s="10"/>
      <c r="P87" s="10"/>
    </row>
    <row r="88" spans="1:16" ht="12.75">
      <c r="A88" s="9"/>
      <c r="B88" s="27"/>
      <c r="C88" s="4"/>
      <c r="D88" s="183"/>
      <c r="E88" s="183"/>
      <c r="F88" s="183"/>
      <c r="G88" s="76"/>
      <c r="H88" s="1221"/>
      <c r="I88" s="183"/>
      <c r="J88" s="183"/>
      <c r="K88" s="183"/>
      <c r="L88" s="184"/>
      <c r="M88" s="10"/>
      <c r="N88" s="10"/>
      <c r="O88" s="10"/>
      <c r="P88" s="10"/>
    </row>
    <row r="89" spans="1:16" ht="12.75">
      <c r="A89" s="9"/>
      <c r="B89" s="27"/>
      <c r="C89" s="4"/>
      <c r="D89" s="183"/>
      <c r="E89" s="183"/>
      <c r="F89" s="183"/>
      <c r="G89" s="76"/>
      <c r="H89" s="1221"/>
      <c r="I89" s="183"/>
      <c r="J89" s="183"/>
      <c r="K89" s="183"/>
      <c r="L89" s="184"/>
      <c r="M89" s="10"/>
      <c r="N89" s="10"/>
      <c r="O89" s="10"/>
      <c r="P89" s="10"/>
    </row>
    <row r="90" spans="1:16" ht="12.75">
      <c r="A90" s="9"/>
      <c r="B90" s="27"/>
      <c r="C90" s="4"/>
      <c r="D90" s="183"/>
      <c r="E90" s="183"/>
      <c r="F90" s="183"/>
      <c r="G90" s="76"/>
      <c r="H90" s="1221"/>
      <c r="I90" s="183"/>
      <c r="J90" s="183"/>
      <c r="K90" s="183"/>
      <c r="L90" s="184"/>
      <c r="M90" s="10"/>
      <c r="N90" s="10"/>
      <c r="O90" s="10"/>
      <c r="P90" s="10"/>
    </row>
    <row r="91" spans="1:16" ht="12.75">
      <c r="A91" s="9"/>
      <c r="B91" s="27"/>
      <c r="C91" s="4"/>
      <c r="D91" s="183"/>
      <c r="E91" s="183"/>
      <c r="F91" s="183"/>
      <c r="G91" s="76"/>
      <c r="H91" s="1221"/>
      <c r="I91" s="183"/>
      <c r="J91" s="183"/>
      <c r="K91" s="183"/>
      <c r="L91" s="184"/>
      <c r="M91" s="10"/>
      <c r="N91" s="10"/>
      <c r="O91" s="10"/>
      <c r="P91" s="10"/>
    </row>
    <row r="92" spans="1:16" ht="12.75">
      <c r="A92" s="9"/>
      <c r="B92" s="27"/>
      <c r="C92" s="4"/>
      <c r="D92" s="183"/>
      <c r="E92" s="183"/>
      <c r="F92" s="183"/>
      <c r="G92" s="76"/>
      <c r="H92" s="1221"/>
      <c r="I92" s="183"/>
      <c r="J92" s="183"/>
      <c r="K92" s="183"/>
      <c r="L92" s="184"/>
      <c r="M92" s="10"/>
      <c r="N92" s="10"/>
      <c r="O92" s="10"/>
      <c r="P92" s="10"/>
    </row>
    <row r="93" spans="1:16" ht="12.75">
      <c r="A93" s="9"/>
      <c r="B93" s="27"/>
      <c r="C93" s="4"/>
      <c r="D93" s="183"/>
      <c r="E93" s="183"/>
      <c r="F93" s="183"/>
      <c r="G93" s="76"/>
      <c r="H93" s="1221"/>
      <c r="I93" s="183"/>
      <c r="J93" s="183"/>
      <c r="K93" s="183"/>
      <c r="L93" s="184"/>
      <c r="M93" s="10"/>
      <c r="N93" s="10"/>
      <c r="O93" s="10"/>
      <c r="P93" s="10"/>
    </row>
    <row r="94" spans="1:16" ht="12.75">
      <c r="A94" s="9"/>
      <c r="B94" s="27"/>
      <c r="C94" s="4"/>
      <c r="D94" s="183"/>
      <c r="E94" s="183"/>
      <c r="F94" s="183"/>
      <c r="G94" s="76"/>
      <c r="H94" s="1221"/>
      <c r="I94" s="183"/>
      <c r="J94" s="183"/>
      <c r="K94" s="183"/>
      <c r="L94" s="184"/>
      <c r="M94" s="10"/>
      <c r="N94" s="10"/>
      <c r="O94" s="10"/>
      <c r="P94" s="10"/>
    </row>
    <row r="95" spans="1:16" ht="12.75">
      <c r="A95" s="9"/>
      <c r="B95" s="27"/>
      <c r="C95" s="4"/>
      <c r="D95" s="183"/>
      <c r="E95" s="183"/>
      <c r="F95" s="183"/>
      <c r="G95" s="76"/>
      <c r="H95" s="1221"/>
      <c r="I95" s="183"/>
      <c r="J95" s="183"/>
      <c r="K95" s="183"/>
      <c r="L95" s="184"/>
      <c r="M95" s="10"/>
      <c r="N95" s="10"/>
      <c r="O95" s="10"/>
      <c r="P95" s="10"/>
    </row>
    <row r="96" spans="1:16" ht="12.75">
      <c r="A96" s="9"/>
      <c r="B96" s="27"/>
      <c r="C96" s="4"/>
      <c r="D96" s="183"/>
      <c r="E96" s="183"/>
      <c r="F96" s="183"/>
      <c r="G96" s="76"/>
      <c r="H96" s="1221"/>
      <c r="I96" s="183"/>
      <c r="J96" s="183"/>
      <c r="K96" s="183"/>
      <c r="L96" s="184"/>
      <c r="M96" s="10"/>
      <c r="N96" s="10"/>
      <c r="O96" s="10"/>
      <c r="P96" s="10"/>
    </row>
    <row r="97" spans="1:16" ht="12.75">
      <c r="A97" s="9"/>
      <c r="B97" s="27"/>
      <c r="C97" s="4"/>
      <c r="D97" s="183"/>
      <c r="E97" s="183"/>
      <c r="F97" s="183"/>
      <c r="G97" s="76"/>
      <c r="H97" s="1221"/>
      <c r="I97" s="183"/>
      <c r="J97" s="183"/>
      <c r="K97" s="183"/>
      <c r="L97" s="184"/>
      <c r="M97" s="10"/>
      <c r="N97" s="10"/>
      <c r="O97" s="10"/>
      <c r="P97" s="10"/>
    </row>
    <row r="98" spans="1:16" ht="12.75">
      <c r="A98" s="9"/>
      <c r="B98" s="27"/>
      <c r="C98" s="4"/>
      <c r="D98" s="183"/>
      <c r="E98" s="183"/>
      <c r="F98" s="183"/>
      <c r="G98" s="76"/>
      <c r="H98" s="1221"/>
      <c r="I98" s="183"/>
      <c r="J98" s="183"/>
      <c r="K98" s="183"/>
      <c r="L98" s="184"/>
      <c r="M98" s="10"/>
      <c r="N98" s="10"/>
      <c r="O98" s="10"/>
      <c r="P98" s="10"/>
    </row>
    <row r="99" spans="1:16" ht="12.75">
      <c r="A99" s="9"/>
      <c r="B99" s="27"/>
      <c r="C99" s="4"/>
      <c r="D99" s="183"/>
      <c r="E99" s="183"/>
      <c r="F99" s="183"/>
      <c r="G99" s="76"/>
      <c r="H99" s="1221"/>
      <c r="I99" s="183"/>
      <c r="J99" s="183"/>
      <c r="K99" s="183"/>
      <c r="L99" s="184"/>
      <c r="M99" s="10"/>
      <c r="N99" s="10"/>
      <c r="O99" s="10"/>
      <c r="P99" s="10"/>
    </row>
    <row r="100" spans="1:16" ht="12.75">
      <c r="A100" s="9"/>
      <c r="B100" s="27"/>
      <c r="C100" s="4"/>
      <c r="D100" s="183"/>
      <c r="E100" s="183"/>
      <c r="F100" s="183"/>
      <c r="G100" s="76"/>
      <c r="H100" s="1221"/>
      <c r="I100" s="183"/>
      <c r="J100" s="183"/>
      <c r="K100" s="183"/>
      <c r="L100" s="184"/>
      <c r="M100" s="10"/>
      <c r="N100" s="10"/>
      <c r="O100" s="10"/>
      <c r="P100" s="10"/>
    </row>
    <row r="101" spans="1:16" ht="12.75">
      <c r="A101" s="9"/>
      <c r="B101" s="27"/>
      <c r="C101" s="4"/>
      <c r="D101" s="183"/>
      <c r="E101" s="183"/>
      <c r="F101" s="183"/>
      <c r="G101" s="76"/>
      <c r="H101" s="1221"/>
      <c r="I101" s="183"/>
      <c r="J101" s="183"/>
      <c r="K101" s="183"/>
      <c r="L101" s="184"/>
      <c r="M101" s="10"/>
      <c r="N101" s="10"/>
      <c r="O101" s="10"/>
      <c r="P101" s="10"/>
    </row>
    <row r="102" spans="1:16" ht="12.75">
      <c r="A102" s="9"/>
      <c r="B102" s="27"/>
      <c r="C102" s="4"/>
      <c r="D102" s="183"/>
      <c r="E102" s="183"/>
      <c r="F102" s="183"/>
      <c r="G102" s="76"/>
      <c r="H102" s="1221"/>
      <c r="I102" s="183"/>
      <c r="J102" s="183"/>
      <c r="K102" s="183"/>
      <c r="L102" s="184"/>
      <c r="M102" s="10"/>
      <c r="N102" s="10"/>
      <c r="O102" s="10"/>
      <c r="P102" s="10"/>
    </row>
    <row r="103" spans="1:16" ht="12.75">
      <c r="A103" s="9"/>
      <c r="B103" s="27"/>
      <c r="C103" s="4"/>
      <c r="D103" s="183"/>
      <c r="E103" s="183"/>
      <c r="F103" s="183"/>
      <c r="G103" s="76"/>
      <c r="H103" s="1221"/>
      <c r="I103" s="183"/>
      <c r="J103" s="183"/>
      <c r="K103" s="183"/>
      <c r="L103" s="184"/>
      <c r="M103" s="10"/>
      <c r="N103" s="10"/>
      <c r="O103" s="10"/>
      <c r="P103" s="10"/>
    </row>
    <row r="104" spans="1:16" ht="12.75">
      <c r="A104" s="9"/>
      <c r="B104" s="27"/>
      <c r="C104" s="4"/>
      <c r="D104" s="183"/>
      <c r="E104" s="183"/>
      <c r="F104" s="183"/>
      <c r="G104" s="76"/>
      <c r="H104" s="1221"/>
      <c r="I104" s="183"/>
      <c r="J104" s="183"/>
      <c r="K104" s="183"/>
      <c r="L104" s="184"/>
      <c r="M104" s="10"/>
      <c r="N104" s="10"/>
      <c r="O104" s="10"/>
      <c r="P104" s="10"/>
    </row>
    <row r="105" spans="1:16" ht="12.75">
      <c r="A105" s="9"/>
      <c r="B105" s="27"/>
      <c r="C105" s="4"/>
      <c r="D105" s="183"/>
      <c r="E105" s="183"/>
      <c r="F105" s="183"/>
      <c r="G105" s="76"/>
      <c r="H105" s="1221"/>
      <c r="I105" s="183"/>
      <c r="J105" s="183"/>
      <c r="K105" s="183"/>
      <c r="L105" s="184"/>
      <c r="M105" s="10"/>
      <c r="N105" s="10"/>
      <c r="O105" s="10"/>
      <c r="P105" s="10"/>
    </row>
    <row r="106" spans="1:16" ht="12.75">
      <c r="A106" s="9"/>
      <c r="B106" s="27"/>
      <c r="C106" s="4"/>
      <c r="D106" s="183"/>
      <c r="E106" s="183"/>
      <c r="F106" s="183"/>
      <c r="G106" s="76"/>
      <c r="H106" s="1221"/>
      <c r="I106" s="183"/>
      <c r="J106" s="183"/>
      <c r="K106" s="183"/>
      <c r="L106" s="184"/>
      <c r="M106" s="10"/>
      <c r="N106" s="10"/>
      <c r="O106" s="10"/>
      <c r="P106" s="10"/>
    </row>
    <row r="107" spans="1:16" ht="12.75">
      <c r="A107" s="9"/>
      <c r="B107" s="27"/>
      <c r="C107" s="4"/>
      <c r="D107" s="183"/>
      <c r="E107" s="183"/>
      <c r="F107" s="183"/>
      <c r="G107" s="76"/>
      <c r="H107" s="1221"/>
      <c r="I107" s="183"/>
      <c r="J107" s="183"/>
      <c r="K107" s="183"/>
      <c r="L107" s="184"/>
      <c r="M107" s="10"/>
      <c r="N107" s="10"/>
      <c r="O107" s="10"/>
      <c r="P107" s="10"/>
    </row>
    <row r="108" spans="1:16" ht="12.75">
      <c r="A108" s="9"/>
      <c r="B108" s="27"/>
      <c r="C108" s="4"/>
      <c r="D108" s="183"/>
      <c r="E108" s="183"/>
      <c r="F108" s="183"/>
      <c r="G108" s="76"/>
      <c r="H108" s="1221"/>
      <c r="I108" s="183"/>
      <c r="J108" s="183"/>
      <c r="K108" s="183"/>
      <c r="L108" s="184"/>
      <c r="M108" s="10"/>
      <c r="N108" s="10"/>
      <c r="O108" s="10"/>
      <c r="P108" s="10"/>
    </row>
    <row r="109" spans="1:16" ht="12.75">
      <c r="A109" s="9"/>
      <c r="B109" s="27"/>
      <c r="C109" s="4"/>
      <c r="D109" s="183"/>
      <c r="E109" s="183"/>
      <c r="F109" s="183"/>
      <c r="G109" s="76"/>
      <c r="H109" s="1221"/>
      <c r="I109" s="183"/>
      <c r="J109" s="183"/>
      <c r="K109" s="183"/>
      <c r="L109" s="184"/>
      <c r="M109" s="10"/>
      <c r="N109" s="10"/>
      <c r="O109" s="10"/>
      <c r="P109" s="10"/>
    </row>
    <row r="110" spans="1:16" ht="12.75">
      <c r="A110" s="9"/>
      <c r="B110" s="27"/>
      <c r="C110" s="4"/>
      <c r="D110" s="183"/>
      <c r="E110" s="183"/>
      <c r="F110" s="183"/>
      <c r="G110" s="76"/>
      <c r="H110" s="1221"/>
      <c r="I110" s="183"/>
      <c r="J110" s="183"/>
      <c r="K110" s="183"/>
      <c r="L110" s="184"/>
      <c r="M110" s="10"/>
      <c r="N110" s="10"/>
      <c r="O110" s="10"/>
      <c r="P110" s="10"/>
    </row>
    <row r="111" spans="1:16" ht="12.75">
      <c r="A111" s="9"/>
      <c r="B111" s="27"/>
      <c r="C111" s="4"/>
      <c r="D111" s="183"/>
      <c r="E111" s="183"/>
      <c r="F111" s="183"/>
      <c r="G111" s="76"/>
      <c r="H111" s="1221"/>
      <c r="I111" s="183"/>
      <c r="J111" s="183"/>
      <c r="K111" s="183"/>
      <c r="L111" s="184"/>
      <c r="M111" s="10"/>
      <c r="N111" s="10"/>
      <c r="O111" s="10"/>
      <c r="P111" s="10"/>
    </row>
    <row r="112" spans="1:16" ht="12.75">
      <c r="A112" s="9"/>
      <c r="B112" s="27"/>
      <c r="C112" s="4"/>
      <c r="D112" s="183"/>
      <c r="E112" s="183"/>
      <c r="F112" s="183"/>
      <c r="G112" s="76"/>
      <c r="H112" s="1221"/>
      <c r="I112" s="183"/>
      <c r="J112" s="183"/>
      <c r="K112" s="183"/>
      <c r="L112" s="184"/>
      <c r="M112" s="10"/>
      <c r="N112" s="10"/>
      <c r="O112" s="10"/>
      <c r="P112" s="10"/>
    </row>
    <row r="113" spans="1:16" ht="12.75">
      <c r="A113" s="9"/>
      <c r="B113" s="27"/>
      <c r="C113" s="4"/>
      <c r="D113" s="183"/>
      <c r="E113" s="183"/>
      <c r="F113" s="183"/>
      <c r="G113" s="76"/>
      <c r="H113" s="1221"/>
      <c r="I113" s="183"/>
      <c r="J113" s="183"/>
      <c r="K113" s="183"/>
      <c r="L113" s="184"/>
      <c r="M113" s="10"/>
      <c r="N113" s="10"/>
      <c r="O113" s="10"/>
      <c r="P113" s="10"/>
    </row>
    <row r="114" spans="1:16" ht="12.75">
      <c r="A114" s="9"/>
      <c r="B114" s="27"/>
      <c r="C114" s="4"/>
      <c r="D114" s="183"/>
      <c r="E114" s="183"/>
      <c r="F114" s="183"/>
      <c r="G114" s="76"/>
      <c r="H114" s="1221"/>
      <c r="I114" s="183"/>
      <c r="J114" s="183"/>
      <c r="K114" s="183"/>
      <c r="L114" s="184"/>
      <c r="M114" s="10"/>
      <c r="N114" s="10"/>
      <c r="O114" s="10"/>
      <c r="P114" s="10"/>
    </row>
    <row r="115" spans="1:16" ht="12.75">
      <c r="A115" s="9"/>
      <c r="B115" s="27"/>
      <c r="C115" s="4"/>
      <c r="D115" s="183"/>
      <c r="E115" s="183"/>
      <c r="F115" s="183"/>
      <c r="G115" s="76"/>
      <c r="H115" s="1221"/>
      <c r="I115" s="183"/>
      <c r="J115" s="183"/>
      <c r="K115" s="183"/>
      <c r="L115" s="184"/>
      <c r="M115" s="10"/>
      <c r="N115" s="10"/>
      <c r="O115" s="10"/>
      <c r="P115" s="10"/>
    </row>
    <row r="116" spans="1:16" ht="12.75">
      <c r="A116" s="9"/>
      <c r="B116" s="27"/>
      <c r="C116" s="4"/>
      <c r="D116" s="183"/>
      <c r="E116" s="183"/>
      <c r="F116" s="183"/>
      <c r="G116" s="76"/>
      <c r="H116" s="1221"/>
      <c r="I116" s="183"/>
      <c r="J116" s="183"/>
      <c r="K116" s="183"/>
      <c r="L116" s="184"/>
      <c r="M116" s="10"/>
      <c r="N116" s="10"/>
      <c r="O116" s="10"/>
      <c r="P116" s="10"/>
    </row>
    <row r="117" spans="1:16" ht="12.75">
      <c r="A117" s="9"/>
      <c r="B117" s="27"/>
      <c r="C117" s="4"/>
      <c r="D117" s="183"/>
      <c r="E117" s="183"/>
      <c r="F117" s="183"/>
      <c r="G117" s="76"/>
      <c r="H117" s="1221"/>
      <c r="I117" s="183"/>
      <c r="J117" s="183"/>
      <c r="K117" s="183"/>
      <c r="L117" s="184"/>
      <c r="M117" s="10"/>
      <c r="N117" s="10"/>
      <c r="O117" s="10"/>
      <c r="P117" s="10"/>
    </row>
    <row r="118" spans="1:16" ht="12.75">
      <c r="A118" s="9"/>
      <c r="B118" s="27"/>
      <c r="C118" s="4"/>
      <c r="D118" s="183"/>
      <c r="E118" s="183"/>
      <c r="F118" s="183"/>
      <c r="G118" s="76"/>
      <c r="H118" s="1221"/>
      <c r="I118" s="183"/>
      <c r="J118" s="183"/>
      <c r="K118" s="183"/>
      <c r="L118" s="184"/>
      <c r="M118" s="10"/>
      <c r="N118" s="10"/>
      <c r="O118" s="10"/>
      <c r="P118" s="10"/>
    </row>
    <row r="119" spans="1:16" ht="12.75">
      <c r="A119" s="9"/>
      <c r="B119" s="27"/>
      <c r="C119" s="4"/>
      <c r="D119" s="183"/>
      <c r="E119" s="183"/>
      <c r="F119" s="183"/>
      <c r="G119" s="76"/>
      <c r="H119" s="1221"/>
      <c r="I119" s="183"/>
      <c r="J119" s="183"/>
      <c r="K119" s="183"/>
      <c r="L119" s="184"/>
      <c r="M119" s="10"/>
      <c r="N119" s="10"/>
      <c r="O119" s="10"/>
      <c r="P119" s="10"/>
    </row>
    <row r="120" spans="1:16" ht="12.75">
      <c r="A120" s="9"/>
      <c r="B120" s="27"/>
      <c r="C120" s="4"/>
      <c r="D120" s="183"/>
      <c r="E120" s="183"/>
      <c r="F120" s="183"/>
      <c r="G120" s="76"/>
      <c r="H120" s="1221"/>
      <c r="I120" s="183"/>
      <c r="J120" s="183"/>
      <c r="K120" s="183"/>
      <c r="L120" s="184"/>
      <c r="M120" s="10"/>
      <c r="N120" s="10"/>
      <c r="O120" s="10"/>
      <c r="P120" s="10"/>
    </row>
    <row r="121" spans="1:16" ht="12.75">
      <c r="A121" s="9"/>
      <c r="B121" s="27"/>
      <c r="C121" s="4"/>
      <c r="D121" s="183"/>
      <c r="E121" s="183"/>
      <c r="F121" s="183"/>
      <c r="G121" s="76"/>
      <c r="H121" s="1221"/>
      <c r="I121" s="183"/>
      <c r="J121" s="183"/>
      <c r="K121" s="183"/>
      <c r="L121" s="184"/>
      <c r="M121" s="10"/>
      <c r="N121" s="10"/>
      <c r="O121" s="10"/>
      <c r="P121" s="10"/>
    </row>
    <row r="122" spans="1:16" ht="12.75">
      <c r="A122" s="9"/>
      <c r="B122" s="27"/>
      <c r="C122" s="4"/>
      <c r="D122" s="183"/>
      <c r="E122" s="183"/>
      <c r="F122" s="183"/>
      <c r="G122" s="76"/>
      <c r="H122" s="1221"/>
      <c r="I122" s="183"/>
      <c r="J122" s="183"/>
      <c r="K122" s="183"/>
      <c r="L122" s="184"/>
      <c r="M122" s="10"/>
      <c r="N122" s="10"/>
      <c r="O122" s="10"/>
      <c r="P122" s="10"/>
    </row>
    <row r="123" spans="1:16" ht="12.75">
      <c r="A123" s="9"/>
      <c r="B123" s="27"/>
      <c r="C123" s="4"/>
      <c r="D123" s="183"/>
      <c r="E123" s="183"/>
      <c r="F123" s="183"/>
      <c r="G123" s="76"/>
      <c r="H123" s="1221"/>
      <c r="I123" s="183"/>
      <c r="J123" s="183"/>
      <c r="K123" s="183"/>
      <c r="L123" s="184"/>
      <c r="M123" s="10"/>
      <c r="N123" s="10"/>
      <c r="O123" s="10"/>
      <c r="P123" s="10"/>
    </row>
    <row r="124" spans="1:16" ht="12.75">
      <c r="A124" s="9"/>
      <c r="B124" s="27"/>
      <c r="C124" s="4"/>
      <c r="D124" s="183"/>
      <c r="E124" s="183"/>
      <c r="F124" s="183"/>
      <c r="G124" s="76"/>
      <c r="H124" s="1221"/>
      <c r="I124" s="183"/>
      <c r="J124" s="183"/>
      <c r="K124" s="183"/>
      <c r="L124" s="184"/>
      <c r="M124" s="10"/>
      <c r="N124" s="10"/>
      <c r="O124" s="10"/>
      <c r="P124" s="10"/>
    </row>
    <row r="125" spans="1:16" ht="12.75">
      <c r="A125" s="9"/>
      <c r="B125" s="27"/>
      <c r="C125" s="4"/>
      <c r="D125" s="183"/>
      <c r="E125" s="183"/>
      <c r="F125" s="183"/>
      <c r="G125" s="76"/>
      <c r="H125" s="1221"/>
      <c r="I125" s="183"/>
      <c r="J125" s="183"/>
      <c r="K125" s="183"/>
      <c r="L125" s="184"/>
      <c r="M125" s="10"/>
      <c r="N125" s="10"/>
      <c r="O125" s="10"/>
      <c r="P125" s="10"/>
    </row>
    <row r="126" spans="1:16" ht="12.75">
      <c r="A126" s="9"/>
      <c r="B126" s="27"/>
      <c r="C126" s="4"/>
      <c r="D126" s="183"/>
      <c r="E126" s="183"/>
      <c r="F126" s="183"/>
      <c r="G126" s="76"/>
      <c r="H126" s="1221"/>
      <c r="I126" s="183"/>
      <c r="J126" s="183"/>
      <c r="K126" s="183"/>
      <c r="L126" s="184"/>
      <c r="M126" s="10"/>
      <c r="N126" s="10"/>
      <c r="O126" s="10"/>
      <c r="P126" s="10"/>
    </row>
    <row r="127" spans="1:16" ht="12.75">
      <c r="A127" s="9"/>
      <c r="B127" s="27"/>
      <c r="C127" s="4"/>
      <c r="D127" s="183"/>
      <c r="E127" s="183"/>
      <c r="F127" s="183"/>
      <c r="G127" s="76"/>
      <c r="H127" s="1221"/>
      <c r="I127" s="183"/>
      <c r="J127" s="183"/>
      <c r="K127" s="183"/>
      <c r="L127" s="184"/>
      <c r="M127" s="10"/>
      <c r="N127" s="10"/>
      <c r="O127" s="10"/>
      <c r="P127" s="10"/>
    </row>
    <row r="128" spans="1:16" ht="12.75">
      <c r="A128" s="9"/>
      <c r="B128" s="27"/>
      <c r="C128" s="4"/>
      <c r="D128" s="183"/>
      <c r="E128" s="183"/>
      <c r="F128" s="183"/>
      <c r="G128" s="76"/>
      <c r="H128" s="1221"/>
      <c r="I128" s="183"/>
      <c r="J128" s="183"/>
      <c r="K128" s="183"/>
      <c r="L128" s="184"/>
      <c r="M128" s="10"/>
      <c r="N128" s="10"/>
      <c r="O128" s="10"/>
      <c r="P128" s="10"/>
    </row>
    <row r="129" spans="1:16" ht="12.75">
      <c r="A129" s="9"/>
      <c r="B129" s="27"/>
      <c r="C129" s="4"/>
      <c r="D129" s="183"/>
      <c r="E129" s="183"/>
      <c r="F129" s="183"/>
      <c r="G129" s="76"/>
      <c r="H129" s="1221"/>
      <c r="I129" s="183"/>
      <c r="J129" s="183"/>
      <c r="K129" s="183"/>
      <c r="L129" s="184"/>
      <c r="M129" s="10"/>
      <c r="N129" s="10"/>
      <c r="O129" s="10"/>
      <c r="P129" s="10"/>
    </row>
    <row r="130" spans="1:16" ht="12.75">
      <c r="A130" s="9"/>
      <c r="B130" s="27"/>
      <c r="C130" s="4"/>
      <c r="D130" s="183"/>
      <c r="E130" s="183"/>
      <c r="F130" s="183"/>
      <c r="G130" s="76"/>
      <c r="H130" s="1221"/>
      <c r="I130" s="183"/>
      <c r="J130" s="183"/>
      <c r="K130" s="183"/>
      <c r="L130" s="184"/>
      <c r="M130" s="10"/>
      <c r="N130" s="10"/>
      <c r="O130" s="10"/>
      <c r="P130" s="10"/>
    </row>
    <row r="131" spans="1:16" ht="12.75">
      <c r="A131" s="9"/>
      <c r="B131" s="27"/>
      <c r="C131" s="4"/>
      <c r="D131" s="183"/>
      <c r="E131" s="183"/>
      <c r="F131" s="183"/>
      <c r="G131" s="76"/>
      <c r="H131" s="1221"/>
      <c r="I131" s="183"/>
      <c r="J131" s="183"/>
      <c r="K131" s="183"/>
      <c r="L131" s="184"/>
      <c r="M131" s="10"/>
      <c r="N131" s="10"/>
      <c r="O131" s="10"/>
      <c r="P131" s="10"/>
    </row>
    <row r="132" spans="1:16" ht="12.75">
      <c r="A132" s="9"/>
      <c r="B132" s="27"/>
      <c r="C132" s="4"/>
      <c r="D132" s="183"/>
      <c r="E132" s="183"/>
      <c r="F132" s="183"/>
      <c r="G132" s="76"/>
      <c r="H132" s="1221"/>
      <c r="I132" s="183"/>
      <c r="J132" s="183"/>
      <c r="K132" s="183"/>
      <c r="L132" s="184"/>
      <c r="M132" s="10"/>
      <c r="N132" s="10"/>
      <c r="O132" s="10"/>
      <c r="P132" s="10"/>
    </row>
    <row r="133" spans="1:16" ht="12.75">
      <c r="A133" s="9"/>
      <c r="B133" s="27"/>
      <c r="C133" s="4"/>
      <c r="D133" s="183"/>
      <c r="E133" s="183"/>
      <c r="F133" s="183"/>
      <c r="G133" s="76"/>
      <c r="H133" s="1221"/>
      <c r="I133" s="183"/>
      <c r="J133" s="183"/>
      <c r="K133" s="183"/>
      <c r="L133" s="184"/>
      <c r="M133" s="10"/>
      <c r="N133" s="10"/>
      <c r="O133" s="10"/>
      <c r="P133" s="10"/>
    </row>
    <row r="134" spans="1:16" ht="12.75">
      <c r="A134" s="9"/>
      <c r="B134" s="27"/>
      <c r="C134" s="4"/>
      <c r="D134" s="183"/>
      <c r="E134" s="183"/>
      <c r="F134" s="183"/>
      <c r="G134" s="76"/>
      <c r="H134" s="1221"/>
      <c r="I134" s="183"/>
      <c r="J134" s="183"/>
      <c r="K134" s="183"/>
      <c r="L134" s="184"/>
      <c r="M134" s="10"/>
      <c r="N134" s="10"/>
      <c r="O134" s="10"/>
      <c r="P134" s="10"/>
    </row>
    <row r="135" spans="1:16" ht="12.75">
      <c r="A135" s="9"/>
      <c r="B135" s="27"/>
      <c r="C135" s="4"/>
      <c r="D135" s="183"/>
      <c r="E135" s="183"/>
      <c r="F135" s="183"/>
      <c r="G135" s="76"/>
      <c r="H135" s="1221"/>
      <c r="I135" s="183"/>
      <c r="J135" s="183"/>
      <c r="K135" s="183"/>
      <c r="L135" s="184"/>
      <c r="M135" s="10"/>
      <c r="N135" s="10"/>
      <c r="O135" s="10"/>
      <c r="P135" s="10"/>
    </row>
    <row r="136" spans="1:16" ht="12.75">
      <c r="A136" s="9"/>
      <c r="B136" s="27"/>
      <c r="C136" s="4"/>
      <c r="D136" s="183"/>
      <c r="E136" s="183"/>
      <c r="F136" s="183"/>
      <c r="G136" s="76"/>
      <c r="H136" s="1221"/>
      <c r="I136" s="183"/>
      <c r="J136" s="183"/>
      <c r="K136" s="183"/>
      <c r="L136" s="184"/>
      <c r="M136" s="10"/>
      <c r="N136" s="10"/>
      <c r="O136" s="10"/>
      <c r="P136" s="10"/>
    </row>
    <row r="137" spans="1:16" ht="12.75">
      <c r="A137" s="9"/>
      <c r="B137" s="27"/>
      <c r="C137" s="4"/>
      <c r="D137" s="183"/>
      <c r="E137" s="183"/>
      <c r="F137" s="183"/>
      <c r="G137" s="76"/>
      <c r="H137" s="1221"/>
      <c r="I137" s="183"/>
      <c r="J137" s="183"/>
      <c r="K137" s="183"/>
      <c r="L137" s="184"/>
      <c r="M137" s="10"/>
      <c r="N137" s="10"/>
      <c r="O137" s="10"/>
      <c r="P137" s="10"/>
    </row>
    <row r="138" spans="1:16" ht="12.75">
      <c r="A138" s="9"/>
      <c r="B138" s="27"/>
      <c r="C138" s="4"/>
      <c r="D138" s="183"/>
      <c r="E138" s="183"/>
      <c r="F138" s="183"/>
      <c r="G138" s="76"/>
      <c r="H138" s="1221"/>
      <c r="I138" s="183"/>
      <c r="J138" s="183"/>
      <c r="K138" s="183"/>
      <c r="L138" s="184"/>
      <c r="M138" s="10"/>
      <c r="N138" s="10"/>
      <c r="O138" s="10"/>
      <c r="P138" s="10"/>
    </row>
    <row r="139" spans="1:16" ht="12.75">
      <c r="A139" s="9"/>
      <c r="B139" s="27"/>
      <c r="C139" s="4"/>
      <c r="D139" s="183"/>
      <c r="E139" s="183"/>
      <c r="F139" s="183"/>
      <c r="G139" s="76"/>
      <c r="H139" s="1221"/>
      <c r="I139" s="183"/>
      <c r="J139" s="183"/>
      <c r="K139" s="183"/>
      <c r="L139" s="184"/>
      <c r="M139" s="10"/>
      <c r="N139" s="10"/>
      <c r="O139" s="10"/>
      <c r="P139" s="10"/>
    </row>
    <row r="140" spans="1:16" ht="12.75">
      <c r="A140" s="9"/>
      <c r="B140" s="27"/>
      <c r="C140" s="4"/>
      <c r="D140" s="183"/>
      <c r="E140" s="183"/>
      <c r="F140" s="183"/>
      <c r="G140" s="76"/>
      <c r="H140" s="1221"/>
      <c r="I140" s="183"/>
      <c r="J140" s="183"/>
      <c r="K140" s="183"/>
      <c r="L140" s="184"/>
      <c r="M140" s="10"/>
      <c r="N140" s="10"/>
      <c r="O140" s="10"/>
      <c r="P140" s="10"/>
    </row>
    <row r="141" spans="1:16" ht="12.75">
      <c r="A141" s="9"/>
      <c r="B141" s="27"/>
      <c r="C141" s="4"/>
      <c r="D141" s="183"/>
      <c r="E141" s="183"/>
      <c r="F141" s="183"/>
      <c r="G141" s="76"/>
      <c r="H141" s="1221"/>
      <c r="I141" s="183"/>
      <c r="J141" s="183"/>
      <c r="K141" s="183"/>
      <c r="L141" s="184"/>
      <c r="M141" s="10"/>
      <c r="N141" s="10"/>
      <c r="O141" s="10"/>
      <c r="P141" s="10"/>
    </row>
    <row r="142" spans="1:16" ht="12.75">
      <c r="A142" s="9"/>
      <c r="B142" s="27"/>
      <c r="C142" s="4"/>
      <c r="D142" s="183"/>
      <c r="E142" s="183"/>
      <c r="F142" s="183"/>
      <c r="G142" s="76"/>
      <c r="H142" s="1221"/>
      <c r="I142" s="183"/>
      <c r="J142" s="183"/>
      <c r="K142" s="183"/>
      <c r="L142" s="184"/>
      <c r="M142" s="10"/>
      <c r="N142" s="10"/>
      <c r="O142" s="10"/>
      <c r="P142" s="10"/>
    </row>
    <row r="143" spans="1:16" ht="12.75">
      <c r="A143" s="9"/>
      <c r="B143" s="27"/>
      <c r="C143" s="4"/>
      <c r="D143" s="183"/>
      <c r="E143" s="183"/>
      <c r="F143" s="183"/>
      <c r="G143" s="76"/>
      <c r="H143" s="1221"/>
      <c r="I143" s="183"/>
      <c r="J143" s="183"/>
      <c r="K143" s="183"/>
      <c r="L143" s="184"/>
      <c r="M143" s="10"/>
      <c r="N143" s="10"/>
      <c r="O143" s="10"/>
      <c r="P143" s="10"/>
    </row>
    <row r="144" spans="1:16" ht="12.75">
      <c r="A144" s="9"/>
      <c r="B144" s="27"/>
      <c r="C144" s="4"/>
      <c r="D144" s="183"/>
      <c r="E144" s="183"/>
      <c r="F144" s="183"/>
      <c r="G144" s="76"/>
      <c r="H144" s="1221"/>
      <c r="I144" s="183"/>
      <c r="J144" s="183"/>
      <c r="K144" s="183"/>
      <c r="L144" s="184"/>
      <c r="M144" s="10"/>
      <c r="N144" s="10"/>
      <c r="O144" s="10"/>
      <c r="P144" s="10"/>
    </row>
    <row r="145" spans="1:16" ht="12.75">
      <c r="A145" s="9"/>
      <c r="B145" s="27"/>
      <c r="C145" s="4"/>
      <c r="D145" s="183"/>
      <c r="E145" s="183"/>
      <c r="F145" s="183"/>
      <c r="G145" s="76"/>
      <c r="H145" s="1221"/>
      <c r="I145" s="183"/>
      <c r="J145" s="183"/>
      <c r="K145" s="183"/>
      <c r="L145" s="184"/>
      <c r="M145" s="10"/>
      <c r="N145" s="10"/>
      <c r="O145" s="10"/>
      <c r="P145" s="10"/>
    </row>
    <row r="146" spans="1:16" ht="12.75">
      <c r="A146" s="9"/>
      <c r="B146" s="27"/>
      <c r="C146" s="4"/>
      <c r="D146" s="183"/>
      <c r="E146" s="183"/>
      <c r="F146" s="183"/>
      <c r="G146" s="76"/>
      <c r="H146" s="1221"/>
      <c r="I146" s="183"/>
      <c r="J146" s="183"/>
      <c r="K146" s="183"/>
      <c r="L146" s="184"/>
      <c r="M146" s="10"/>
      <c r="N146" s="10"/>
      <c r="O146" s="10"/>
      <c r="P146" s="10"/>
    </row>
    <row r="147" spans="1:16" ht="12.75">
      <c r="A147" s="9"/>
      <c r="B147" s="27"/>
      <c r="C147" s="4"/>
      <c r="D147" s="183"/>
      <c r="E147" s="183"/>
      <c r="F147" s="183"/>
      <c r="G147" s="76"/>
      <c r="H147" s="1221"/>
      <c r="I147" s="183"/>
      <c r="J147" s="183"/>
      <c r="K147" s="183"/>
      <c r="L147" s="184"/>
      <c r="M147" s="10"/>
      <c r="N147" s="10"/>
      <c r="O147" s="10"/>
      <c r="P147" s="10"/>
    </row>
    <row r="148" spans="1:12" ht="12.75">
      <c r="A148" s="28"/>
      <c r="B148" s="28"/>
      <c r="C148" s="28"/>
      <c r="D148" s="28"/>
      <c r="E148" s="28"/>
      <c r="F148" s="28"/>
      <c r="G148" s="28"/>
      <c r="H148" s="28"/>
      <c r="I148" s="28"/>
      <c r="J148" s="28"/>
      <c r="K148" s="28"/>
      <c r="L148" s="28"/>
    </row>
    <row r="149" spans="1:12" ht="12.75">
      <c r="A149" s="28"/>
      <c r="B149" s="28"/>
      <c r="C149" s="28"/>
      <c r="D149" s="28"/>
      <c r="E149" s="28"/>
      <c r="F149" s="28"/>
      <c r="G149" s="28"/>
      <c r="H149" s="28"/>
      <c r="I149" s="28"/>
      <c r="J149" s="28"/>
      <c r="K149" s="28"/>
      <c r="L149" s="28"/>
    </row>
    <row r="150" spans="1:12" ht="12.75">
      <c r="A150" s="28"/>
      <c r="B150" s="28"/>
      <c r="C150" s="28"/>
      <c r="D150" s="28"/>
      <c r="E150" s="28"/>
      <c r="F150" s="28"/>
      <c r="G150" s="28"/>
      <c r="H150" s="28"/>
      <c r="I150" s="28"/>
      <c r="J150" s="28"/>
      <c r="K150" s="28"/>
      <c r="L150" s="28"/>
    </row>
    <row r="151" spans="1:12" ht="12.75">
      <c r="A151" s="28"/>
      <c r="B151" s="28"/>
      <c r="C151" s="28"/>
      <c r="D151" s="28"/>
      <c r="E151" s="28"/>
      <c r="F151" s="28"/>
      <c r="G151" s="28"/>
      <c r="H151" s="28"/>
      <c r="I151" s="28"/>
      <c r="J151" s="28"/>
      <c r="K151" s="28"/>
      <c r="L151" s="28"/>
    </row>
    <row r="152" spans="1:12" ht="12.75">
      <c r="A152" s="28"/>
      <c r="B152" s="28"/>
      <c r="C152" s="28"/>
      <c r="D152" s="28"/>
      <c r="E152" s="28"/>
      <c r="F152" s="28"/>
      <c r="G152" s="28"/>
      <c r="H152" s="28"/>
      <c r="I152" s="28"/>
      <c r="J152" s="28"/>
      <c r="K152" s="28"/>
      <c r="L152" s="28"/>
    </row>
    <row r="153" spans="1:12" ht="12.75">
      <c r="A153" s="28"/>
      <c r="B153" s="28"/>
      <c r="C153" s="28"/>
      <c r="D153" s="28"/>
      <c r="E153" s="28"/>
      <c r="F153" s="28"/>
      <c r="G153" s="28"/>
      <c r="H153" s="28"/>
      <c r="I153" s="28"/>
      <c r="J153" s="28"/>
      <c r="K153" s="28"/>
      <c r="L153" s="28"/>
    </row>
    <row r="154" spans="1:12" ht="12.75">
      <c r="A154" s="28"/>
      <c r="B154" s="28"/>
      <c r="C154" s="28"/>
      <c r="D154" s="28"/>
      <c r="E154" s="28"/>
      <c r="F154" s="28"/>
      <c r="G154" s="28"/>
      <c r="H154" s="28"/>
      <c r="I154" s="28"/>
      <c r="J154" s="28"/>
      <c r="K154" s="28"/>
      <c r="L154" s="28"/>
    </row>
    <row r="155" spans="1:12" ht="12.75">
      <c r="A155" s="28"/>
      <c r="B155" s="28"/>
      <c r="C155" s="28"/>
      <c r="D155" s="28"/>
      <c r="E155" s="28"/>
      <c r="F155" s="28"/>
      <c r="G155" s="28"/>
      <c r="H155" s="28"/>
      <c r="I155" s="28"/>
      <c r="J155" s="28"/>
      <c r="K155" s="28"/>
      <c r="L155" s="28"/>
    </row>
    <row r="156" spans="1:12" ht="12.75">
      <c r="A156" s="28"/>
      <c r="B156" s="28"/>
      <c r="C156" s="28"/>
      <c r="D156" s="28"/>
      <c r="E156" s="28"/>
      <c r="F156" s="28"/>
      <c r="G156" s="28"/>
      <c r="H156" s="28"/>
      <c r="I156" s="28"/>
      <c r="J156" s="28"/>
      <c r="K156" s="28"/>
      <c r="L156" s="28"/>
    </row>
    <row r="157" spans="1:12" ht="12.75">
      <c r="A157" s="28"/>
      <c r="B157" s="28"/>
      <c r="C157" s="28"/>
      <c r="D157" s="28"/>
      <c r="E157" s="28"/>
      <c r="F157" s="28"/>
      <c r="G157" s="28"/>
      <c r="H157" s="28"/>
      <c r="I157" s="28"/>
      <c r="J157" s="28"/>
      <c r="K157" s="28"/>
      <c r="L157" s="28"/>
    </row>
    <row r="158" spans="1:12" ht="12.75">
      <c r="A158" s="28"/>
      <c r="B158" s="28"/>
      <c r="C158" s="28"/>
      <c r="D158" s="28"/>
      <c r="E158" s="28"/>
      <c r="F158" s="28"/>
      <c r="G158" s="28"/>
      <c r="H158" s="28"/>
      <c r="I158" s="28"/>
      <c r="J158" s="28"/>
      <c r="K158" s="28"/>
      <c r="L158" s="28"/>
    </row>
  </sheetData>
  <sheetProtection/>
  <mergeCells count="54">
    <mergeCell ref="H47:H147"/>
    <mergeCell ref="M28:S28"/>
    <mergeCell ref="G22:L22"/>
    <mergeCell ref="G41:L41"/>
    <mergeCell ref="Q26:S26"/>
    <mergeCell ref="M29:S29"/>
    <mergeCell ref="M30:R30"/>
    <mergeCell ref="A36:A45"/>
    <mergeCell ref="B36:B45"/>
    <mergeCell ref="C40:C44"/>
    <mergeCell ref="E40:E44"/>
    <mergeCell ref="F42:F44"/>
    <mergeCell ref="S5:S6"/>
    <mergeCell ref="Q21:S24"/>
    <mergeCell ref="S17:S20"/>
    <mergeCell ref="A17:A26"/>
    <mergeCell ref="B17:B26"/>
    <mergeCell ref="C17:C20"/>
    <mergeCell ref="D17:D20"/>
    <mergeCell ref="M32:R32"/>
    <mergeCell ref="I23:J25"/>
    <mergeCell ref="N24:P24"/>
    <mergeCell ref="M26:P26"/>
    <mergeCell ref="G21:L21"/>
    <mergeCell ref="M17:R20"/>
    <mergeCell ref="S31:S35"/>
    <mergeCell ref="M33:R33"/>
    <mergeCell ref="M9:S9"/>
    <mergeCell ref="M10:S10"/>
    <mergeCell ref="M11:R11"/>
    <mergeCell ref="M12:R12"/>
    <mergeCell ref="S12:S16"/>
    <mergeCell ref="M13:R13"/>
    <mergeCell ref="M14:R14"/>
    <mergeCell ref="M31:R31"/>
    <mergeCell ref="E17:E20"/>
    <mergeCell ref="F17:F20"/>
    <mergeCell ref="F23:F25"/>
    <mergeCell ref="M23:M24"/>
    <mergeCell ref="M21:P21"/>
    <mergeCell ref="M22:P22"/>
    <mergeCell ref="N23:P23"/>
    <mergeCell ref="G23:H25"/>
    <mergeCell ref="M25:R25"/>
    <mergeCell ref="G42:H44"/>
    <mergeCell ref="I42:J44"/>
    <mergeCell ref="E21:E25"/>
    <mergeCell ref="E36:E39"/>
    <mergeCell ref="F36:F39"/>
    <mergeCell ref="C21:C25"/>
    <mergeCell ref="D21:D25"/>
    <mergeCell ref="D40:D44"/>
    <mergeCell ref="C36:C39"/>
    <mergeCell ref="D36:D39"/>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69" r:id="rId1"/>
  <headerFooter alignWithMargins="0">
    <oddHeader>&amp;C&amp;"Arial,Bold"&amp;12Pmain IT00</oddHeader>
  </headerFooter>
</worksheet>
</file>

<file path=xl/worksheets/sheet12.xml><?xml version="1.0" encoding="utf-8"?>
<worksheet xmlns="http://schemas.openxmlformats.org/spreadsheetml/2006/main" xmlns:r="http://schemas.openxmlformats.org/officeDocument/2006/relationships">
  <dimension ref="A1:BV97"/>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6.8515625" style="8" customWidth="1"/>
    <col min="5" max="5" width="3.421875" style="8" customWidth="1"/>
    <col min="6" max="6" width="3.00390625" style="8" customWidth="1"/>
    <col min="7" max="7" width="3.8515625" style="8" customWidth="1"/>
    <col min="8" max="8" width="14.421875" style="8" customWidth="1"/>
    <col min="9" max="9" width="4.7109375" style="8" customWidth="1"/>
    <col min="10" max="10" width="9.57421875" style="8" customWidth="1"/>
    <col min="11" max="11" width="3.140625" style="8" bestFit="1" customWidth="1"/>
    <col min="12" max="12" width="6.8515625" style="8" customWidth="1"/>
    <col min="13" max="13" width="2.8515625" style="8" customWidth="1"/>
    <col min="14" max="14" width="3.28125" style="8" customWidth="1"/>
    <col min="15" max="15" width="2.00390625" style="8" bestFit="1" customWidth="1"/>
    <col min="16" max="16" width="47.00390625" style="8" customWidth="1"/>
    <col min="17" max="17" width="10.8515625" style="8" bestFit="1" customWidth="1"/>
    <col min="18" max="18" width="13.140625" style="8" customWidth="1"/>
    <col min="19" max="19" width="11.8515625" style="8" customWidth="1"/>
    <col min="20" max="20" width="10.28125" style="8" customWidth="1"/>
    <col min="21" max="21" width="9.7109375" style="8" customWidth="1"/>
    <col min="22" max="22" width="14.8515625" style="8" customWidth="1"/>
    <col min="23" max="23" width="10.8515625" style="8" customWidth="1"/>
    <col min="24" max="24" width="11.00390625" style="8" customWidth="1"/>
    <col min="25" max="25" width="13.7109375" style="8" customWidth="1"/>
    <col min="26" max="26" width="12.57421875" style="8" customWidth="1"/>
    <col min="27" max="27" width="10.7109375" style="8" customWidth="1"/>
    <col min="28" max="28" width="10.8515625" style="8" customWidth="1"/>
    <col min="29" max="29" width="14.7109375" style="8" customWidth="1"/>
    <col min="30" max="31" width="13.57421875" style="8" customWidth="1"/>
    <col min="32" max="32" width="7.8515625" style="8" customWidth="1"/>
    <col min="33" max="34" width="10.421875" style="8" customWidth="1"/>
    <col min="35" max="35" width="8.7109375" style="8" customWidth="1"/>
    <col min="36" max="74" width="9.140625" style="28" customWidth="1"/>
    <col min="75" max="16384" width="9.140625" style="8" customWidth="1"/>
  </cols>
  <sheetData>
    <row r="1" spans="1:16" ht="12.75">
      <c r="A1" s="1" t="s">
        <v>483</v>
      </c>
      <c r="H1" s="2"/>
      <c r="L1" s="2"/>
      <c r="P1" s="2"/>
    </row>
    <row r="2" spans="1:16" ht="12.75">
      <c r="A2" t="s">
        <v>27</v>
      </c>
      <c r="B2" s="8" t="s">
        <v>482</v>
      </c>
      <c r="H2" s="2"/>
      <c r="L2" s="2"/>
      <c r="P2" s="2"/>
    </row>
    <row r="3" spans="8:16" ht="12.75">
      <c r="H3" s="2"/>
      <c r="L3" s="2"/>
      <c r="P3" s="2"/>
    </row>
    <row r="4" spans="2:16" ht="12.75">
      <c r="B4" s="3"/>
      <c r="H4" s="2"/>
      <c r="L4" s="2"/>
      <c r="P4" s="2"/>
    </row>
    <row r="5" spans="1:35" ht="12.75">
      <c r="A5" s="4">
        <v>-1</v>
      </c>
      <c r="B5" s="5"/>
      <c r="C5" s="4" t="s">
        <v>28</v>
      </c>
      <c r="D5" s="6"/>
      <c r="E5" s="6"/>
      <c r="F5" s="6"/>
      <c r="G5" s="6"/>
      <c r="H5" s="7"/>
      <c r="I5" s="6"/>
      <c r="J5" s="6"/>
      <c r="K5" s="6"/>
      <c r="L5" s="7"/>
      <c r="M5" s="6"/>
      <c r="N5" s="6"/>
      <c r="O5" s="6"/>
      <c r="Q5" s="185"/>
      <c r="R5" s="158"/>
      <c r="S5" s="158"/>
      <c r="T5" s="158"/>
      <c r="U5" s="158"/>
      <c r="V5" s="10"/>
      <c r="W5" s="10"/>
      <c r="X5" s="10"/>
      <c r="Y5" s="10"/>
      <c r="Z5" s="10"/>
      <c r="AD5" s="7"/>
      <c r="AE5" s="350">
        <f>SUM(AH97:AI97)</f>
        <v>9741</v>
      </c>
      <c r="AF5" s="364">
        <f>SUM(AE5)</f>
        <v>9741</v>
      </c>
      <c r="AG5" s="364">
        <f>AF5</f>
        <v>9741</v>
      </c>
      <c r="AH5" s="364">
        <f>AG5</f>
        <v>9741</v>
      </c>
      <c r="AI5" s="364">
        <f>AH5</f>
        <v>9741</v>
      </c>
    </row>
    <row r="6" spans="1:35" ht="12.75">
      <c r="A6" s="9">
        <v>111</v>
      </c>
      <c r="B6" s="5"/>
      <c r="C6" s="9" t="s">
        <v>143</v>
      </c>
      <c r="D6" s="6"/>
      <c r="E6" s="6"/>
      <c r="F6" s="6"/>
      <c r="G6" s="6"/>
      <c r="H6" s="7"/>
      <c r="I6" s="6"/>
      <c r="J6" s="6"/>
      <c r="K6" s="6"/>
      <c r="L6" s="7"/>
      <c r="M6" s="6"/>
      <c r="N6" s="6"/>
      <c r="O6" s="6"/>
      <c r="Q6" s="185"/>
      <c r="R6" s="158"/>
      <c r="S6" s="158"/>
      <c r="T6" s="158"/>
      <c r="U6" s="158"/>
      <c r="V6" s="10"/>
      <c r="W6" s="10"/>
      <c r="X6" s="10"/>
      <c r="Y6" s="10"/>
      <c r="Z6" s="10"/>
      <c r="AD6" s="7"/>
      <c r="AE6" s="365">
        <f>SUM(Q78:AH78)</f>
        <v>5595</v>
      </c>
      <c r="AF6" s="1469">
        <f>SUM(AE6:AE7)</f>
        <v>6218</v>
      </c>
      <c r="AG6" s="1268">
        <f>SUM(AF6:AF10)</f>
        <v>9792</v>
      </c>
      <c r="AH6" s="1416">
        <f>SUM(AG6:AG26)</f>
        <v>12460</v>
      </c>
      <c r="AI6" s="1416">
        <f>SUM(AH6:AH27)</f>
        <v>12527</v>
      </c>
    </row>
    <row r="7" spans="1:35" ht="12.75">
      <c r="A7" s="9">
        <v>112</v>
      </c>
      <c r="B7" s="5"/>
      <c r="C7" s="9" t="s">
        <v>144</v>
      </c>
      <c r="D7" s="6"/>
      <c r="E7" s="6"/>
      <c r="F7" s="6"/>
      <c r="G7" s="6"/>
      <c r="H7" s="7"/>
      <c r="I7" s="6"/>
      <c r="J7" s="6"/>
      <c r="K7" s="6"/>
      <c r="L7" s="7"/>
      <c r="M7" s="6"/>
      <c r="N7" s="6"/>
      <c r="O7" s="6"/>
      <c r="R7" s="10"/>
      <c r="S7" s="10"/>
      <c r="T7" s="10"/>
      <c r="U7" s="10"/>
      <c r="V7" s="10"/>
      <c r="W7" s="10"/>
      <c r="X7" s="10"/>
      <c r="Y7" s="10"/>
      <c r="Z7" s="10"/>
      <c r="AD7" s="7"/>
      <c r="AE7" s="360">
        <f>SUM(Q79:AH79)</f>
        <v>623</v>
      </c>
      <c r="AF7" s="1470"/>
      <c r="AG7" s="1462"/>
      <c r="AH7" s="1464"/>
      <c r="AI7" s="1464"/>
    </row>
    <row r="8" spans="1:35" ht="12.75">
      <c r="A8" s="9">
        <v>131</v>
      </c>
      <c r="B8" s="5"/>
      <c r="C8" s="9" t="s">
        <v>117</v>
      </c>
      <c r="D8" s="6"/>
      <c r="E8" s="6"/>
      <c r="F8" s="6"/>
      <c r="G8" s="6"/>
      <c r="H8" s="7"/>
      <c r="I8" s="6"/>
      <c r="J8" s="6"/>
      <c r="K8" s="6"/>
      <c r="L8" s="7"/>
      <c r="M8" s="6"/>
      <c r="N8" s="6"/>
      <c r="O8" s="6"/>
      <c r="R8" s="10"/>
      <c r="S8" s="10"/>
      <c r="T8" s="10"/>
      <c r="U8" s="10"/>
      <c r="V8" s="10"/>
      <c r="W8" s="10"/>
      <c r="X8" s="10"/>
      <c r="Y8" s="10"/>
      <c r="Z8" s="10"/>
      <c r="AD8" s="7"/>
      <c r="AE8" s="360">
        <f>SUM(Q80:AH80)</f>
        <v>157</v>
      </c>
      <c r="AF8" s="360">
        <f>SUM(AE8)</f>
        <v>157</v>
      </c>
      <c r="AG8" s="1462"/>
      <c r="AH8" s="1464"/>
      <c r="AI8" s="1464"/>
    </row>
    <row r="9" spans="1:35" ht="12.75">
      <c r="A9" s="9">
        <v>182</v>
      </c>
      <c r="B9" s="5"/>
      <c r="C9" s="297" t="s">
        <v>374</v>
      </c>
      <c r="D9" s="6"/>
      <c r="E9" s="6"/>
      <c r="F9" s="6"/>
      <c r="G9" s="6"/>
      <c r="H9" s="7"/>
      <c r="I9" s="6"/>
      <c r="J9" s="6"/>
      <c r="K9" s="6"/>
      <c r="L9" s="7"/>
      <c r="M9" s="6"/>
      <c r="N9" s="6"/>
      <c r="O9" s="6"/>
      <c r="R9" s="10"/>
      <c r="S9" s="10"/>
      <c r="T9" s="10"/>
      <c r="U9" s="10"/>
      <c r="V9" s="10"/>
      <c r="W9" s="10"/>
      <c r="X9" s="10"/>
      <c r="Y9" s="10"/>
      <c r="Z9" s="10"/>
      <c r="AD9" s="7"/>
      <c r="AE9" s="360">
        <f>SUM(AG97)</f>
        <v>56</v>
      </c>
      <c r="AF9" s="360">
        <f>AE9</f>
        <v>56</v>
      </c>
      <c r="AG9" s="1462"/>
      <c r="AH9" s="1464"/>
      <c r="AI9" s="1464"/>
    </row>
    <row r="10" spans="1:35" ht="12.75">
      <c r="A10" s="9">
        <v>191</v>
      </c>
      <c r="B10" s="5"/>
      <c r="C10" s="9" t="s">
        <v>165</v>
      </c>
      <c r="D10" s="6"/>
      <c r="E10" s="6"/>
      <c r="F10" s="6"/>
      <c r="G10" s="6"/>
      <c r="H10" s="7"/>
      <c r="I10" s="6"/>
      <c r="J10" s="6"/>
      <c r="K10" s="6"/>
      <c r="L10" s="7"/>
      <c r="M10" s="6"/>
      <c r="N10" s="6"/>
      <c r="O10" s="6"/>
      <c r="Q10" s="185"/>
      <c r="R10" s="10"/>
      <c r="S10" s="10"/>
      <c r="T10" s="10"/>
      <c r="U10" s="10"/>
      <c r="V10" s="10"/>
      <c r="W10" s="10"/>
      <c r="X10" s="10"/>
      <c r="Y10" s="10"/>
      <c r="Z10" s="10"/>
      <c r="AD10" s="7"/>
      <c r="AE10" s="360">
        <f>SUM(Q97,X97)</f>
        <v>3361</v>
      </c>
      <c r="AF10" s="360">
        <f>SUM(AE10)</f>
        <v>3361</v>
      </c>
      <c r="AG10" s="1269"/>
      <c r="AH10" s="1464"/>
      <c r="AI10" s="1464"/>
    </row>
    <row r="11" spans="1:35" ht="12.75">
      <c r="A11" s="9">
        <v>211</v>
      </c>
      <c r="B11" s="5"/>
      <c r="C11" s="9" t="s">
        <v>150</v>
      </c>
      <c r="D11" s="6"/>
      <c r="E11" s="6"/>
      <c r="F11" s="6"/>
      <c r="G11" s="6"/>
      <c r="H11" s="7"/>
      <c r="I11" s="6"/>
      <c r="J11" s="6"/>
      <c r="K11" s="6"/>
      <c r="L11" s="7"/>
      <c r="M11" s="6"/>
      <c r="N11" s="6"/>
      <c r="O11" s="6"/>
      <c r="R11" s="10"/>
      <c r="S11" s="10"/>
      <c r="T11" s="10"/>
      <c r="U11" s="10"/>
      <c r="V11" s="10"/>
      <c r="W11" s="10"/>
      <c r="X11" s="10"/>
      <c r="Y11" s="10"/>
      <c r="Z11" s="10"/>
      <c r="AD11" s="7"/>
      <c r="AE11" s="366">
        <f>SUM(Q86:AH86)</f>
        <v>112</v>
      </c>
      <c r="AF11" s="367">
        <f>SUM(AE11)</f>
        <v>112</v>
      </c>
      <c r="AG11" s="1459">
        <f>SUM(AF11:AF25)</f>
        <v>2330</v>
      </c>
      <c r="AH11" s="1464"/>
      <c r="AI11" s="1464"/>
    </row>
    <row r="12" spans="1:35" ht="12.75">
      <c r="A12" s="9">
        <v>221</v>
      </c>
      <c r="B12" s="5"/>
      <c r="C12" s="9" t="s">
        <v>145</v>
      </c>
      <c r="D12" s="6"/>
      <c r="E12" s="6"/>
      <c r="F12" s="6"/>
      <c r="G12" s="6"/>
      <c r="H12" s="7"/>
      <c r="I12" s="6"/>
      <c r="J12" s="6"/>
      <c r="K12" s="6"/>
      <c r="L12" s="7"/>
      <c r="M12" s="6"/>
      <c r="N12" s="6"/>
      <c r="O12" s="6"/>
      <c r="R12" s="10"/>
      <c r="S12" s="10"/>
      <c r="T12" s="10"/>
      <c r="U12" s="10"/>
      <c r="V12" s="10"/>
      <c r="W12" s="10"/>
      <c r="X12" s="10"/>
      <c r="Y12" s="10"/>
      <c r="Z12" s="10"/>
      <c r="AD12" s="7"/>
      <c r="AE12" s="362">
        <f>SUM(Q81:AH81)</f>
        <v>243</v>
      </c>
      <c r="AF12" s="1456">
        <f>SUM(AE12:AE16)</f>
        <v>810</v>
      </c>
      <c r="AG12" s="1460"/>
      <c r="AH12" s="1464"/>
      <c r="AI12" s="1464"/>
    </row>
    <row r="13" spans="1:35" ht="12.75">
      <c r="A13" s="9">
        <v>222</v>
      </c>
      <c r="B13" s="5"/>
      <c r="C13" s="9" t="s">
        <v>146</v>
      </c>
      <c r="D13" s="6"/>
      <c r="E13" s="6"/>
      <c r="F13" s="6"/>
      <c r="G13" s="6"/>
      <c r="H13" s="7"/>
      <c r="I13" s="6"/>
      <c r="J13" s="6"/>
      <c r="K13" s="6"/>
      <c r="L13" s="7"/>
      <c r="M13" s="6"/>
      <c r="N13" s="6"/>
      <c r="O13" s="6"/>
      <c r="R13" s="10"/>
      <c r="S13" s="10"/>
      <c r="T13" s="10"/>
      <c r="U13" s="10"/>
      <c r="V13" s="10"/>
      <c r="W13" s="10"/>
      <c r="X13" s="10"/>
      <c r="Y13" s="10"/>
      <c r="Z13" s="10"/>
      <c r="AD13" s="7"/>
      <c r="AE13" s="362">
        <f>SUM(Q82:AH82)</f>
        <v>50</v>
      </c>
      <c r="AF13" s="1457"/>
      <c r="AG13" s="1460"/>
      <c r="AH13" s="1464"/>
      <c r="AI13" s="1464"/>
    </row>
    <row r="14" spans="1:35" ht="12.75">
      <c r="A14" s="9">
        <v>223</v>
      </c>
      <c r="B14" s="5"/>
      <c r="C14" s="9" t="s">
        <v>147</v>
      </c>
      <c r="D14" s="6"/>
      <c r="E14" s="6"/>
      <c r="F14" s="6"/>
      <c r="G14" s="6"/>
      <c r="H14" s="7"/>
      <c r="I14" s="6"/>
      <c r="J14" s="6"/>
      <c r="K14" s="6"/>
      <c r="L14" s="7"/>
      <c r="M14" s="6"/>
      <c r="N14" s="6"/>
      <c r="O14" s="6"/>
      <c r="R14" s="10"/>
      <c r="S14" s="10"/>
      <c r="T14" s="10"/>
      <c r="U14" s="10"/>
      <c r="V14" s="10"/>
      <c r="W14" s="10"/>
      <c r="X14" s="10"/>
      <c r="Y14" s="10"/>
      <c r="Z14" s="10"/>
      <c r="AD14" s="7"/>
      <c r="AE14" s="362">
        <f>SUM(Q83:AH83)</f>
        <v>483</v>
      </c>
      <c r="AF14" s="1457"/>
      <c r="AG14" s="1460"/>
      <c r="AH14" s="1464"/>
      <c r="AI14" s="1464"/>
    </row>
    <row r="15" spans="1:35" ht="12.75">
      <c r="A15" s="9">
        <v>224</v>
      </c>
      <c r="B15" s="5"/>
      <c r="C15" s="9" t="s">
        <v>148</v>
      </c>
      <c r="D15" s="6"/>
      <c r="E15" s="6"/>
      <c r="F15" s="6"/>
      <c r="G15" s="6"/>
      <c r="H15" s="7"/>
      <c r="I15" s="6"/>
      <c r="J15" s="6"/>
      <c r="K15" s="6"/>
      <c r="L15" s="7"/>
      <c r="M15" s="6"/>
      <c r="N15" s="6"/>
      <c r="O15" s="6"/>
      <c r="R15" s="10"/>
      <c r="S15" s="10"/>
      <c r="T15" s="10"/>
      <c r="U15" s="10"/>
      <c r="V15" s="10"/>
      <c r="W15" s="10"/>
      <c r="X15" s="10"/>
      <c r="Y15" s="10"/>
      <c r="Z15" s="10"/>
      <c r="AD15" s="7"/>
      <c r="AE15" s="362">
        <f>SUM(Q84:AH84)</f>
        <v>25</v>
      </c>
      <c r="AF15" s="1457"/>
      <c r="AG15" s="1460"/>
      <c r="AH15" s="1464"/>
      <c r="AI15" s="1464"/>
    </row>
    <row r="16" spans="1:35" ht="12.75">
      <c r="A16" s="9">
        <v>225</v>
      </c>
      <c r="B16" s="5"/>
      <c r="C16" s="9" t="s">
        <v>153</v>
      </c>
      <c r="D16" s="6"/>
      <c r="E16" s="6"/>
      <c r="F16" s="6"/>
      <c r="G16" s="6"/>
      <c r="H16" s="7"/>
      <c r="I16" s="6"/>
      <c r="J16" s="6"/>
      <c r="K16" s="6"/>
      <c r="L16" s="7"/>
      <c r="M16" s="6"/>
      <c r="N16" s="6"/>
      <c r="O16" s="6"/>
      <c r="R16" s="10"/>
      <c r="S16" s="10"/>
      <c r="T16" s="10"/>
      <c r="U16" s="10"/>
      <c r="V16" s="10"/>
      <c r="W16" s="10"/>
      <c r="X16" s="10"/>
      <c r="Y16" s="10"/>
      <c r="Z16" s="10"/>
      <c r="AD16" s="7"/>
      <c r="AE16" s="367">
        <f>SUM(Q94:AH94)</f>
        <v>9</v>
      </c>
      <c r="AF16" s="1458"/>
      <c r="AG16" s="1460"/>
      <c r="AH16" s="1464"/>
      <c r="AI16" s="1464"/>
    </row>
    <row r="17" spans="1:35" ht="12.75">
      <c r="A17" s="9">
        <v>291</v>
      </c>
      <c r="B17" s="5"/>
      <c r="C17" s="9" t="s">
        <v>149</v>
      </c>
      <c r="D17" s="6"/>
      <c r="E17" s="6"/>
      <c r="F17" s="6"/>
      <c r="G17" s="6"/>
      <c r="H17" s="7"/>
      <c r="I17" s="6"/>
      <c r="J17" s="6"/>
      <c r="K17" s="6"/>
      <c r="L17" s="7"/>
      <c r="M17" s="6"/>
      <c r="N17" s="6"/>
      <c r="O17" s="6"/>
      <c r="R17" s="10"/>
      <c r="S17" s="10"/>
      <c r="T17" s="10"/>
      <c r="U17" s="10"/>
      <c r="V17" s="10"/>
      <c r="W17" s="10"/>
      <c r="X17" s="10"/>
      <c r="Y17" s="10"/>
      <c r="Z17" s="10"/>
      <c r="AD17" s="7"/>
      <c r="AE17" s="362">
        <f>SUM(Q85:AH85)</f>
        <v>140</v>
      </c>
      <c r="AF17" s="1456">
        <f>SUM(AE17:AE25)</f>
        <v>1408</v>
      </c>
      <c r="AG17" s="1460"/>
      <c r="AH17" s="1464"/>
      <c r="AI17" s="1464"/>
    </row>
    <row r="18" spans="1:35" ht="12.75">
      <c r="A18" s="9">
        <v>292</v>
      </c>
      <c r="B18" s="5"/>
      <c r="C18" s="9" t="s">
        <v>151</v>
      </c>
      <c r="D18" s="6"/>
      <c r="E18" s="6"/>
      <c r="F18" s="6"/>
      <c r="G18" s="6"/>
      <c r="H18" s="7"/>
      <c r="I18" s="6"/>
      <c r="J18" s="6"/>
      <c r="K18" s="6"/>
      <c r="L18" s="7"/>
      <c r="M18" s="6"/>
      <c r="N18" s="6"/>
      <c r="O18" s="6"/>
      <c r="R18" s="10"/>
      <c r="S18" s="10"/>
      <c r="T18" s="10"/>
      <c r="U18" s="10"/>
      <c r="V18" s="10"/>
      <c r="W18" s="10"/>
      <c r="X18" s="10"/>
      <c r="Y18" s="10"/>
      <c r="Z18" s="10"/>
      <c r="AD18" s="7"/>
      <c r="AE18" s="362">
        <f>SUM(Q87:AH87)</f>
        <v>315</v>
      </c>
      <c r="AF18" s="1457"/>
      <c r="AG18" s="1460"/>
      <c r="AH18" s="1464"/>
      <c r="AI18" s="1464"/>
    </row>
    <row r="19" spans="1:35" ht="12.75">
      <c r="A19" s="9">
        <v>293</v>
      </c>
      <c r="B19" s="5"/>
      <c r="C19" s="9" t="s">
        <v>152</v>
      </c>
      <c r="D19" s="6"/>
      <c r="E19" s="6"/>
      <c r="F19" s="6"/>
      <c r="G19" s="6"/>
      <c r="H19" s="7"/>
      <c r="I19" s="6"/>
      <c r="J19" s="6"/>
      <c r="K19" s="6"/>
      <c r="L19" s="7"/>
      <c r="M19" s="6"/>
      <c r="N19" s="6"/>
      <c r="O19" s="6"/>
      <c r="R19" s="10"/>
      <c r="S19" s="10"/>
      <c r="T19" s="10"/>
      <c r="U19" s="10"/>
      <c r="V19" s="10"/>
      <c r="W19" s="10"/>
      <c r="X19" s="10"/>
      <c r="Y19" s="10"/>
      <c r="Z19" s="10"/>
      <c r="AD19" s="7"/>
      <c r="AE19" s="362">
        <f>SUM(Q88:AH88)</f>
        <v>54</v>
      </c>
      <c r="AF19" s="1457"/>
      <c r="AG19" s="1460"/>
      <c r="AH19" s="1464"/>
      <c r="AI19" s="1464"/>
    </row>
    <row r="20" spans="1:35" ht="12.75">
      <c r="A20" s="9">
        <v>294</v>
      </c>
      <c r="B20" s="5"/>
      <c r="C20" s="9" t="s">
        <v>154</v>
      </c>
      <c r="D20" s="6"/>
      <c r="E20" s="6"/>
      <c r="F20" s="6"/>
      <c r="G20" s="6"/>
      <c r="H20" s="7"/>
      <c r="I20" s="6"/>
      <c r="J20" s="6"/>
      <c r="K20" s="6"/>
      <c r="L20" s="7"/>
      <c r="M20" s="6"/>
      <c r="N20" s="6"/>
      <c r="O20" s="6"/>
      <c r="R20" s="10"/>
      <c r="S20" s="10"/>
      <c r="T20" s="10"/>
      <c r="U20" s="10"/>
      <c r="V20" s="10"/>
      <c r="W20" s="10"/>
      <c r="X20" s="10"/>
      <c r="Y20" s="10"/>
      <c r="Z20" s="10"/>
      <c r="AD20" s="7"/>
      <c r="AE20" s="362">
        <f>SUM(Q95:AH95)</f>
        <v>163</v>
      </c>
      <c r="AF20" s="1457"/>
      <c r="AG20" s="1460"/>
      <c r="AH20" s="1464"/>
      <c r="AI20" s="1464"/>
    </row>
    <row r="21" spans="1:35" ht="12.75">
      <c r="A21" s="9">
        <v>295</v>
      </c>
      <c r="B21" s="5"/>
      <c r="C21" s="9" t="s">
        <v>155</v>
      </c>
      <c r="D21" s="6"/>
      <c r="E21" s="6"/>
      <c r="F21" s="6"/>
      <c r="G21" s="6"/>
      <c r="H21" s="7"/>
      <c r="I21" s="6"/>
      <c r="J21" s="6"/>
      <c r="K21" s="6"/>
      <c r="L21" s="7"/>
      <c r="M21" s="6"/>
      <c r="N21" s="6"/>
      <c r="O21" s="6"/>
      <c r="R21" s="10"/>
      <c r="S21" s="10"/>
      <c r="T21" s="10"/>
      <c r="U21" s="10"/>
      <c r="V21" s="10"/>
      <c r="W21" s="10"/>
      <c r="X21" s="10"/>
      <c r="Y21" s="10"/>
      <c r="Z21" s="10"/>
      <c r="AD21" s="7"/>
      <c r="AE21" s="362">
        <f>SUM(Q89:AH89,R97,Y97)</f>
        <v>58</v>
      </c>
      <c r="AF21" s="1457"/>
      <c r="AG21" s="1460"/>
      <c r="AH21" s="1464"/>
      <c r="AI21" s="1464"/>
    </row>
    <row r="22" spans="1:35" ht="12.75">
      <c r="A22" s="9">
        <v>296</v>
      </c>
      <c r="B22" s="5"/>
      <c r="C22" s="9" t="s">
        <v>158</v>
      </c>
      <c r="D22" s="6"/>
      <c r="E22" s="6"/>
      <c r="F22" s="6"/>
      <c r="G22" s="6"/>
      <c r="H22" s="7"/>
      <c r="I22" s="6"/>
      <c r="J22" s="6"/>
      <c r="K22" s="6"/>
      <c r="L22" s="7"/>
      <c r="M22" s="6"/>
      <c r="N22" s="6"/>
      <c r="O22" s="6"/>
      <c r="R22" s="10"/>
      <c r="S22" s="10"/>
      <c r="T22" s="10"/>
      <c r="U22" s="10"/>
      <c r="V22" s="10"/>
      <c r="W22" s="10"/>
      <c r="X22" s="10"/>
      <c r="Y22" s="10"/>
      <c r="Z22" s="10"/>
      <c r="AD22" s="7"/>
      <c r="AE22" s="362">
        <f>SUM(Q90:AH90,S97,Z97)</f>
        <v>48</v>
      </c>
      <c r="AF22" s="1457"/>
      <c r="AG22" s="1460"/>
      <c r="AH22" s="1464"/>
      <c r="AI22" s="1464"/>
    </row>
    <row r="23" spans="1:35" ht="12.75">
      <c r="A23" s="9">
        <v>297</v>
      </c>
      <c r="B23" s="5"/>
      <c r="C23" s="9" t="s">
        <v>156</v>
      </c>
      <c r="D23" s="6"/>
      <c r="E23" s="6"/>
      <c r="F23" s="6"/>
      <c r="G23" s="6"/>
      <c r="H23" s="7"/>
      <c r="I23" s="6"/>
      <c r="J23" s="6"/>
      <c r="K23" s="6"/>
      <c r="L23" s="7"/>
      <c r="M23" s="6"/>
      <c r="N23" s="6"/>
      <c r="O23" s="6"/>
      <c r="R23" s="10"/>
      <c r="S23" s="10"/>
      <c r="T23" s="10"/>
      <c r="U23" s="10"/>
      <c r="V23" s="10"/>
      <c r="W23" s="10"/>
      <c r="X23" s="10"/>
      <c r="Y23" s="10"/>
      <c r="Z23" s="10"/>
      <c r="AD23" s="7"/>
      <c r="AE23" s="362">
        <f>SUM(Q91:AH91,T97,AA97)</f>
        <v>587</v>
      </c>
      <c r="AF23" s="1457"/>
      <c r="AG23" s="1460"/>
      <c r="AH23" s="1464"/>
      <c r="AI23" s="1464"/>
    </row>
    <row r="24" spans="1:35" ht="12.75">
      <c r="A24" s="9">
        <v>298</v>
      </c>
      <c r="B24" s="5"/>
      <c r="C24" s="297" t="s">
        <v>373</v>
      </c>
      <c r="D24" s="6"/>
      <c r="E24" s="6"/>
      <c r="F24" s="6"/>
      <c r="G24" s="6"/>
      <c r="H24" s="7"/>
      <c r="I24" s="6"/>
      <c r="J24" s="6"/>
      <c r="K24" s="6"/>
      <c r="L24" s="7"/>
      <c r="M24" s="6"/>
      <c r="N24" s="6"/>
      <c r="O24" s="6"/>
      <c r="R24" s="10"/>
      <c r="S24" s="10"/>
      <c r="T24" s="10"/>
      <c r="U24" s="10"/>
      <c r="V24" s="10"/>
      <c r="W24" s="10"/>
      <c r="X24" s="10"/>
      <c r="Y24" s="10"/>
      <c r="Z24" s="10"/>
      <c r="AD24" s="7"/>
      <c r="AE24" s="362">
        <f>SUM(Q92:AH92,W97,AD97,AE97)</f>
        <v>32</v>
      </c>
      <c r="AF24" s="1457"/>
      <c r="AG24" s="1460"/>
      <c r="AH24" s="1464"/>
      <c r="AI24" s="1464"/>
    </row>
    <row r="25" spans="1:35" ht="12.75">
      <c r="A25" s="9">
        <v>299</v>
      </c>
      <c r="B25" s="5"/>
      <c r="C25" s="9" t="s">
        <v>157</v>
      </c>
      <c r="D25" s="6"/>
      <c r="E25" s="6"/>
      <c r="F25" s="6"/>
      <c r="G25" s="6"/>
      <c r="H25" s="7"/>
      <c r="I25" s="6"/>
      <c r="J25" s="6"/>
      <c r="K25" s="6"/>
      <c r="L25" s="7"/>
      <c r="M25" s="6"/>
      <c r="N25" s="6"/>
      <c r="O25" s="6"/>
      <c r="R25" s="10"/>
      <c r="S25" s="10"/>
      <c r="T25" s="10"/>
      <c r="U25" s="10"/>
      <c r="V25" s="10"/>
      <c r="W25" s="10"/>
      <c r="X25" s="10"/>
      <c r="Y25" s="10"/>
      <c r="Z25" s="10"/>
      <c r="AD25" s="7"/>
      <c r="AE25" s="362">
        <f>SUM(Q96:AH96,V97,AC97)</f>
        <v>11</v>
      </c>
      <c r="AF25" s="1458"/>
      <c r="AG25" s="1461"/>
      <c r="AH25" s="1464"/>
      <c r="AI25" s="1464"/>
    </row>
    <row r="26" spans="1:35" ht="12.75">
      <c r="A26" s="107">
        <v>411</v>
      </c>
      <c r="B26" s="5"/>
      <c r="C26" s="9" t="s">
        <v>118</v>
      </c>
      <c r="D26" s="6"/>
      <c r="E26" s="6"/>
      <c r="F26" s="6"/>
      <c r="G26" s="6"/>
      <c r="H26" s="7"/>
      <c r="I26" s="6"/>
      <c r="J26" s="6"/>
      <c r="K26" s="6"/>
      <c r="L26" s="7"/>
      <c r="M26" s="6"/>
      <c r="N26" s="6"/>
      <c r="O26" s="6"/>
      <c r="R26" s="10"/>
      <c r="S26" s="10"/>
      <c r="T26" s="10"/>
      <c r="U26" s="10"/>
      <c r="V26" s="10"/>
      <c r="W26" s="10"/>
      <c r="X26" s="10"/>
      <c r="Y26" s="10"/>
      <c r="Z26" s="10"/>
      <c r="AD26" s="7"/>
      <c r="AE26" s="368">
        <f>SUM(Q93:AH93,U97,AB97)</f>
        <v>338</v>
      </c>
      <c r="AF26" s="369">
        <f>SUM(AE26)</f>
        <v>338</v>
      </c>
      <c r="AG26" s="369">
        <f>SUM(AF26)</f>
        <v>338</v>
      </c>
      <c r="AH26" s="1417"/>
      <c r="AI26" s="1464"/>
    </row>
    <row r="27" spans="1:35" ht="12.75" customHeight="1">
      <c r="A27" s="23" t="s">
        <v>29</v>
      </c>
      <c r="B27" s="5"/>
      <c r="C27" s="4" t="s">
        <v>30</v>
      </c>
      <c r="H27" s="2"/>
      <c r="L27" s="2"/>
      <c r="R27" s="22"/>
      <c r="S27" s="22"/>
      <c r="T27" s="22"/>
      <c r="U27" s="22"/>
      <c r="V27" s="22"/>
      <c r="W27" s="22"/>
      <c r="X27" s="22"/>
      <c r="Y27" s="22"/>
      <c r="Z27" s="22"/>
      <c r="AD27" s="2"/>
      <c r="AE27" s="352">
        <f>SUM(AF97)</f>
        <v>67</v>
      </c>
      <c r="AF27" s="352">
        <f>SUM(AE27)</f>
        <v>67</v>
      </c>
      <c r="AG27" s="352">
        <f>SUM(AF27)</f>
        <v>67</v>
      </c>
      <c r="AH27" s="370">
        <f>SUM(AG27)</f>
        <v>67</v>
      </c>
      <c r="AI27" s="1417"/>
    </row>
    <row r="28" spans="1:35" ht="13.5" thickBot="1">
      <c r="A28" s="20"/>
      <c r="B28" s="21"/>
      <c r="H28" s="2"/>
      <c r="L28" s="2"/>
      <c r="R28" s="25"/>
      <c r="S28" s="25"/>
      <c r="T28" s="25"/>
      <c r="U28" s="25"/>
      <c r="V28" s="25"/>
      <c r="W28" s="25"/>
      <c r="X28" s="25"/>
      <c r="Y28" s="25"/>
      <c r="Z28" s="25"/>
      <c r="AD28" s="2"/>
      <c r="AE28" s="186"/>
      <c r="AF28" s="186"/>
      <c r="AG28" s="186"/>
      <c r="AH28" s="186"/>
      <c r="AI28" s="371">
        <f>SUM(AI5:AI27)</f>
        <v>22268</v>
      </c>
    </row>
    <row r="29" spans="1:32" ht="13.5" thickTop="1">
      <c r="A29" s="20"/>
      <c r="B29" s="21"/>
      <c r="H29" s="2"/>
      <c r="L29" s="2"/>
      <c r="P29" s="2"/>
      <c r="Q29" s="25"/>
      <c r="R29" s="186"/>
      <c r="S29" s="25"/>
      <c r="T29" s="363"/>
      <c r="X29" s="25"/>
      <c r="Y29" s="25"/>
      <c r="Z29" s="25"/>
      <c r="AA29" s="25"/>
      <c r="AB29" s="25"/>
      <c r="AC29" s="25"/>
      <c r="AD29" s="25"/>
      <c r="AE29" s="25"/>
      <c r="AF29" s="25"/>
    </row>
    <row r="30" spans="1:32" ht="12.75">
      <c r="A30" s="20"/>
      <c r="B30" s="21"/>
      <c r="H30" s="2"/>
      <c r="L30" s="2"/>
      <c r="P30" s="2"/>
      <c r="Q30" s="25"/>
      <c r="R30" s="186"/>
      <c r="S30" s="25"/>
      <c r="T30" s="363"/>
      <c r="X30" s="25"/>
      <c r="Y30" s="25"/>
      <c r="Z30" s="25"/>
      <c r="AA30" s="25"/>
      <c r="AB30" s="25"/>
      <c r="AC30" s="25"/>
      <c r="AD30" s="25"/>
      <c r="AE30" s="25"/>
      <c r="AF30" s="25"/>
    </row>
    <row r="31" spans="1:32" ht="12.75">
      <c r="A31" s="20"/>
      <c r="B31" s="21"/>
      <c r="H31" s="2"/>
      <c r="L31" s="2"/>
      <c r="P31" s="2"/>
      <c r="Q31" s="25"/>
      <c r="R31" s="186"/>
      <c r="S31" s="25"/>
      <c r="T31" s="363"/>
      <c r="X31" s="25"/>
      <c r="Y31" s="25"/>
      <c r="Z31" s="25"/>
      <c r="AA31" s="25"/>
      <c r="AB31" s="25"/>
      <c r="AC31" s="25"/>
      <c r="AD31" s="25"/>
      <c r="AE31" s="25"/>
      <c r="AF31" s="25"/>
    </row>
    <row r="32" spans="1:35" ht="13.5" thickBot="1">
      <c r="A32" s="20"/>
      <c r="B32" s="21"/>
      <c r="H32" s="2"/>
      <c r="L32" s="2"/>
      <c r="P32" s="2"/>
      <c r="Q32" s="25"/>
      <c r="R32" s="25"/>
      <c r="S32" s="25"/>
      <c r="T32" s="25"/>
      <c r="U32" s="25"/>
      <c r="V32" s="25"/>
      <c r="W32" s="25"/>
      <c r="X32" s="25"/>
      <c r="Y32" s="25"/>
      <c r="Z32" s="25"/>
      <c r="AA32" s="25"/>
      <c r="AB32" s="25"/>
      <c r="AC32" s="25"/>
      <c r="AD32" s="25"/>
      <c r="AE32" s="25"/>
      <c r="AF32" s="25"/>
      <c r="AG32" s="25"/>
      <c r="AH32" s="25"/>
      <c r="AI32" s="12"/>
    </row>
    <row r="33" spans="1:35" ht="12.75" customHeight="1">
      <c r="A33" s="1" t="s">
        <v>483</v>
      </c>
      <c r="B33" s="289"/>
      <c r="C33" s="289"/>
      <c r="D33" s="289"/>
      <c r="E33" s="289"/>
      <c r="F33" s="289"/>
      <c r="G33" s="289"/>
      <c r="H33" s="289"/>
      <c r="I33" s="289"/>
      <c r="J33" s="289"/>
      <c r="K33" s="289"/>
      <c r="L33" s="289"/>
      <c r="M33" s="289"/>
      <c r="N33" s="289"/>
      <c r="O33" s="289"/>
      <c r="P33" s="277"/>
      <c r="Q33" s="974" t="s">
        <v>44</v>
      </c>
      <c r="R33" s="968"/>
      <c r="S33" s="968"/>
      <c r="T33" s="968"/>
      <c r="U33" s="968"/>
      <c r="V33" s="968"/>
      <c r="W33" s="968"/>
      <c r="X33" s="968"/>
      <c r="Y33" s="968"/>
      <c r="Z33" s="968"/>
      <c r="AA33" s="968"/>
      <c r="AB33" s="968"/>
      <c r="AC33" s="968"/>
      <c r="AD33" s="968"/>
      <c r="AE33" s="968"/>
      <c r="AF33" s="968"/>
      <c r="AG33" s="968"/>
      <c r="AH33" s="968"/>
      <c r="AI33" s="996"/>
    </row>
    <row r="34" spans="1:35" ht="12.75">
      <c r="A34" s="289"/>
      <c r="B34" s="289"/>
      <c r="C34" s="289"/>
      <c r="D34" s="289"/>
      <c r="E34" s="289"/>
      <c r="F34" s="289"/>
      <c r="G34" s="289"/>
      <c r="H34" s="289"/>
      <c r="I34" s="289"/>
      <c r="J34" s="289"/>
      <c r="K34" s="289"/>
      <c r="L34" s="289"/>
      <c r="M34" s="289"/>
      <c r="N34" s="289"/>
      <c r="O34" s="289"/>
      <c r="P34" s="277"/>
      <c r="Q34" s="975" t="s">
        <v>45</v>
      </c>
      <c r="R34" s="970"/>
      <c r="S34" s="970"/>
      <c r="T34" s="970"/>
      <c r="U34" s="970"/>
      <c r="V34" s="970"/>
      <c r="W34" s="970"/>
      <c r="X34" s="970"/>
      <c r="Y34" s="970"/>
      <c r="Z34" s="970"/>
      <c r="AA34" s="970"/>
      <c r="AB34" s="970"/>
      <c r="AC34" s="970"/>
      <c r="AD34" s="970"/>
      <c r="AE34" s="970"/>
      <c r="AF34" s="970"/>
      <c r="AG34" s="970"/>
      <c r="AH34" s="970"/>
      <c r="AI34" s="997"/>
    </row>
    <row r="35" spans="1:35" ht="12.75">
      <c r="A35" s="289"/>
      <c r="B35" s="289"/>
      <c r="C35" s="289"/>
      <c r="D35" s="289"/>
      <c r="E35" s="289"/>
      <c r="F35" s="289"/>
      <c r="G35" s="289"/>
      <c r="H35" s="289"/>
      <c r="I35" s="289"/>
      <c r="J35" s="289"/>
      <c r="K35" s="289"/>
      <c r="L35" s="289"/>
      <c r="M35" s="289"/>
      <c r="N35" s="289"/>
      <c r="O35" s="289"/>
      <c r="P35" s="277"/>
      <c r="Q35" s="975" t="s">
        <v>46</v>
      </c>
      <c r="R35" s="970"/>
      <c r="S35" s="970"/>
      <c r="T35" s="970"/>
      <c r="U35" s="970"/>
      <c r="V35" s="970"/>
      <c r="W35" s="970"/>
      <c r="X35" s="970"/>
      <c r="Y35" s="970"/>
      <c r="Z35" s="970"/>
      <c r="AA35" s="970"/>
      <c r="AB35" s="970"/>
      <c r="AC35" s="970"/>
      <c r="AD35" s="970"/>
      <c r="AE35" s="970"/>
      <c r="AF35" s="970"/>
      <c r="AG35" s="970"/>
      <c r="AH35" s="971"/>
      <c r="AI35" s="29" t="s">
        <v>48</v>
      </c>
    </row>
    <row r="36" spans="1:35" ht="12.75" customHeight="1">
      <c r="A36" s="289"/>
      <c r="B36" s="289"/>
      <c r="C36" s="289"/>
      <c r="D36" s="289"/>
      <c r="E36" s="289"/>
      <c r="F36" s="289"/>
      <c r="G36" s="289"/>
      <c r="H36" s="289"/>
      <c r="I36" s="289"/>
      <c r="J36" s="289"/>
      <c r="K36" s="289"/>
      <c r="L36" s="289"/>
      <c r="M36" s="289"/>
      <c r="N36" s="289"/>
      <c r="O36" s="289"/>
      <c r="P36" s="277"/>
      <c r="Q36" s="956" t="s">
        <v>47</v>
      </c>
      <c r="R36" s="957"/>
      <c r="S36" s="957"/>
      <c r="T36" s="957"/>
      <c r="U36" s="957"/>
      <c r="V36" s="957"/>
      <c r="W36" s="957"/>
      <c r="X36" s="957"/>
      <c r="Y36" s="957"/>
      <c r="Z36" s="957"/>
      <c r="AA36" s="957"/>
      <c r="AB36" s="957"/>
      <c r="AC36" s="957"/>
      <c r="AD36" s="957"/>
      <c r="AE36" s="957"/>
      <c r="AF36" s="957"/>
      <c r="AG36" s="957"/>
      <c r="AH36" s="950"/>
      <c r="AI36" s="993" t="s">
        <v>49</v>
      </c>
    </row>
    <row r="37" spans="1:35" ht="12.75" customHeight="1">
      <c r="A37" s="289"/>
      <c r="B37" s="289"/>
      <c r="C37" s="289"/>
      <c r="D37" s="289"/>
      <c r="E37" s="289"/>
      <c r="F37" s="289"/>
      <c r="G37" s="289"/>
      <c r="H37" s="289"/>
      <c r="I37" s="289"/>
      <c r="J37" s="289"/>
      <c r="K37" s="289"/>
      <c r="L37" s="289"/>
      <c r="M37" s="289"/>
      <c r="N37" s="289"/>
      <c r="O37" s="289"/>
      <c r="P37" s="277"/>
      <c r="Q37" s="959" t="s">
        <v>32</v>
      </c>
      <c r="R37" s="960"/>
      <c r="S37" s="960"/>
      <c r="T37" s="960"/>
      <c r="U37" s="960"/>
      <c r="V37" s="960"/>
      <c r="W37" s="960"/>
      <c r="X37" s="960"/>
      <c r="Y37" s="960"/>
      <c r="Z37" s="960"/>
      <c r="AA37" s="960"/>
      <c r="AB37" s="960"/>
      <c r="AC37" s="960"/>
      <c r="AD37" s="960"/>
      <c r="AE37" s="960"/>
      <c r="AF37" s="960"/>
      <c r="AG37" s="960"/>
      <c r="AH37" s="961"/>
      <c r="AI37" s="993"/>
    </row>
    <row r="38" spans="1:35" ht="12.75" customHeight="1">
      <c r="A38" s="289"/>
      <c r="B38" s="289"/>
      <c r="C38" s="289"/>
      <c r="D38" s="289"/>
      <c r="E38" s="289"/>
      <c r="F38" s="289"/>
      <c r="G38" s="289"/>
      <c r="H38" s="289"/>
      <c r="I38" s="289"/>
      <c r="J38" s="289"/>
      <c r="K38" s="289"/>
      <c r="L38" s="289"/>
      <c r="M38" s="289"/>
      <c r="N38" s="289"/>
      <c r="O38" s="289"/>
      <c r="P38" s="277"/>
      <c r="Q38" s="962" t="s">
        <v>68</v>
      </c>
      <c r="R38" s="963"/>
      <c r="S38" s="963"/>
      <c r="T38" s="963"/>
      <c r="U38" s="963"/>
      <c r="V38" s="963"/>
      <c r="W38" s="963"/>
      <c r="X38" s="963"/>
      <c r="Y38" s="963"/>
      <c r="Z38" s="963"/>
      <c r="AA38" s="963"/>
      <c r="AB38" s="963"/>
      <c r="AC38" s="963"/>
      <c r="AD38" s="963"/>
      <c r="AE38" s="963"/>
      <c r="AF38" s="963"/>
      <c r="AG38" s="963"/>
      <c r="AH38" s="937"/>
      <c r="AI38" s="993"/>
    </row>
    <row r="39" spans="1:35" ht="25.5">
      <c r="A39" s="289"/>
      <c r="B39" s="289"/>
      <c r="C39" s="289"/>
      <c r="D39" s="289"/>
      <c r="E39" s="289"/>
      <c r="F39" s="289"/>
      <c r="G39" s="289"/>
      <c r="H39" s="289"/>
      <c r="I39" s="289"/>
      <c r="J39" s="289"/>
      <c r="K39" s="289"/>
      <c r="L39" s="289"/>
      <c r="M39" s="289"/>
      <c r="N39" s="289"/>
      <c r="O39" s="289"/>
      <c r="P39" s="277"/>
      <c r="Q39" s="137" t="s">
        <v>104</v>
      </c>
      <c r="R39" s="31">
        <v>6</v>
      </c>
      <c r="S39" s="31">
        <v>7</v>
      </c>
      <c r="T39" s="31">
        <v>8</v>
      </c>
      <c r="U39" s="62">
        <v>9</v>
      </c>
      <c r="V39" s="139">
        <v>10</v>
      </c>
      <c r="W39" s="139">
        <v>20</v>
      </c>
      <c r="X39" s="958" t="s">
        <v>162</v>
      </c>
      <c r="Y39" s="963"/>
      <c r="Z39" s="963"/>
      <c r="AA39" s="963"/>
      <c r="AB39" s="963"/>
      <c r="AC39" s="963"/>
      <c r="AD39" s="963"/>
      <c r="AE39" s="963"/>
      <c r="AF39" s="937"/>
      <c r="AG39" s="62">
        <v>19</v>
      </c>
      <c r="AH39" s="31" t="s">
        <v>163</v>
      </c>
      <c r="AI39" s="993"/>
    </row>
    <row r="40" spans="1:35" ht="12.75" customHeight="1">
      <c r="A40" s="289"/>
      <c r="B40" s="289"/>
      <c r="C40" s="289"/>
      <c r="D40" s="289"/>
      <c r="E40" s="289"/>
      <c r="F40" s="289"/>
      <c r="G40" s="289"/>
      <c r="H40" s="289"/>
      <c r="I40" s="289"/>
      <c r="J40" s="289"/>
      <c r="K40" s="289"/>
      <c r="L40" s="289"/>
      <c r="M40" s="289"/>
      <c r="N40" s="289"/>
      <c r="O40" s="289"/>
      <c r="P40" s="277"/>
      <c r="Q40" s="1444" t="s">
        <v>106</v>
      </c>
      <c r="R40" s="1442" t="s">
        <v>115</v>
      </c>
      <c r="S40" s="1442" t="s">
        <v>33</v>
      </c>
      <c r="T40" s="1442" t="s">
        <v>116</v>
      </c>
      <c r="U40" s="1442" t="s">
        <v>108</v>
      </c>
      <c r="V40" s="1442" t="s">
        <v>34</v>
      </c>
      <c r="W40" s="1442" t="s">
        <v>35</v>
      </c>
      <c r="X40" s="1440" t="s">
        <v>160</v>
      </c>
      <c r="Y40" s="957"/>
      <c r="Z40" s="957"/>
      <c r="AA40" s="957"/>
      <c r="AB40" s="957"/>
      <c r="AC40" s="957"/>
      <c r="AD40" s="957"/>
      <c r="AE40" s="957"/>
      <c r="AF40" s="950"/>
      <c r="AG40" s="1442" t="s">
        <v>43</v>
      </c>
      <c r="AH40" s="1442" t="s">
        <v>161</v>
      </c>
      <c r="AI40" s="993"/>
    </row>
    <row r="41" spans="1:35" ht="12.75" customHeight="1">
      <c r="A41" s="289"/>
      <c r="B41" s="289"/>
      <c r="C41" s="289"/>
      <c r="D41" s="289"/>
      <c r="E41" s="289"/>
      <c r="F41" s="289"/>
      <c r="G41" s="289"/>
      <c r="H41" s="289"/>
      <c r="I41" s="289"/>
      <c r="J41" s="289"/>
      <c r="K41" s="289"/>
      <c r="L41" s="289"/>
      <c r="M41" s="289"/>
      <c r="N41" s="289"/>
      <c r="O41" s="289"/>
      <c r="P41" s="277"/>
      <c r="Q41" s="1444"/>
      <c r="R41" s="1442"/>
      <c r="S41" s="1442"/>
      <c r="T41" s="1442"/>
      <c r="U41" s="1442"/>
      <c r="V41" s="1442"/>
      <c r="W41" s="1442"/>
      <c r="X41" s="1455" t="s">
        <v>109</v>
      </c>
      <c r="Y41" s="960"/>
      <c r="Z41" s="960"/>
      <c r="AA41" s="960"/>
      <c r="AB41" s="960"/>
      <c r="AC41" s="960"/>
      <c r="AD41" s="960"/>
      <c r="AE41" s="960"/>
      <c r="AF41" s="961"/>
      <c r="AG41" s="1442"/>
      <c r="AH41" s="1442"/>
      <c r="AI41" s="993"/>
    </row>
    <row r="42" spans="1:35" ht="12.75" customHeight="1">
      <c r="A42" s="289"/>
      <c r="B42" s="289"/>
      <c r="C42" s="289"/>
      <c r="D42" s="289"/>
      <c r="E42" s="289"/>
      <c r="F42" s="289"/>
      <c r="G42" s="289"/>
      <c r="H42" s="289"/>
      <c r="I42" s="289"/>
      <c r="J42" s="289"/>
      <c r="K42" s="289"/>
      <c r="L42" s="289"/>
      <c r="M42" s="289"/>
      <c r="N42" s="289"/>
      <c r="O42" s="289"/>
      <c r="P42" s="277"/>
      <c r="Q42" s="1444"/>
      <c r="R42" s="1442"/>
      <c r="S42" s="1442"/>
      <c r="T42" s="1442"/>
      <c r="U42" s="1442"/>
      <c r="V42" s="1442"/>
      <c r="W42" s="1442"/>
      <c r="X42" s="958" t="s">
        <v>110</v>
      </c>
      <c r="Y42" s="963"/>
      <c r="Z42" s="963"/>
      <c r="AA42" s="963"/>
      <c r="AB42" s="963"/>
      <c r="AC42" s="963"/>
      <c r="AD42" s="963"/>
      <c r="AE42" s="963"/>
      <c r="AF42" s="937"/>
      <c r="AG42" s="1442"/>
      <c r="AH42" s="1442"/>
      <c r="AI42" s="993"/>
    </row>
    <row r="43" spans="1:35" ht="12.75">
      <c r="A43" s="289"/>
      <c r="B43" s="289"/>
      <c r="C43" s="289"/>
      <c r="D43" s="289"/>
      <c r="E43" s="289"/>
      <c r="F43" s="289"/>
      <c r="G43" s="289"/>
      <c r="H43" s="289"/>
      <c r="I43" s="289"/>
      <c r="J43" s="289"/>
      <c r="K43" s="289"/>
      <c r="L43" s="289"/>
      <c r="M43" s="289"/>
      <c r="N43" s="289"/>
      <c r="O43" s="289"/>
      <c r="P43" s="277"/>
      <c r="Q43" s="1444"/>
      <c r="R43" s="1442"/>
      <c r="S43" s="1442"/>
      <c r="T43" s="1442"/>
      <c r="U43" s="1442"/>
      <c r="V43" s="1442"/>
      <c r="W43" s="1442"/>
      <c r="X43" s="139" t="s">
        <v>371</v>
      </c>
      <c r="Y43" s="31">
        <v>6</v>
      </c>
      <c r="Z43" s="31">
        <v>7</v>
      </c>
      <c r="AA43" s="31">
        <v>8</v>
      </c>
      <c r="AB43" s="62">
        <v>9</v>
      </c>
      <c r="AC43" s="62">
        <v>10</v>
      </c>
      <c r="AD43" s="62">
        <v>20</v>
      </c>
      <c r="AE43" s="564">
        <v>22</v>
      </c>
      <c r="AF43" s="31" t="s">
        <v>62</v>
      </c>
      <c r="AG43" s="1442"/>
      <c r="AH43" s="1442"/>
      <c r="AI43" s="993"/>
    </row>
    <row r="44" spans="1:35" ht="54" customHeight="1" thickBot="1">
      <c r="A44" s="247"/>
      <c r="B44" s="247"/>
      <c r="C44" s="247"/>
      <c r="D44" s="247"/>
      <c r="E44" s="247"/>
      <c r="F44" s="247"/>
      <c r="G44" s="247"/>
      <c r="H44" s="247"/>
      <c r="I44" s="247"/>
      <c r="J44" s="247"/>
      <c r="K44" s="247"/>
      <c r="L44" s="247"/>
      <c r="M44" s="247"/>
      <c r="N44" s="247"/>
      <c r="O44" s="247"/>
      <c r="P44" s="290"/>
      <c r="Q44" s="1445"/>
      <c r="R44" s="1443"/>
      <c r="S44" s="1443"/>
      <c r="T44" s="1443"/>
      <c r="U44" s="1443"/>
      <c r="V44" s="1443"/>
      <c r="W44" s="1443"/>
      <c r="X44" s="110" t="s">
        <v>106</v>
      </c>
      <c r="Y44" s="110" t="s">
        <v>183</v>
      </c>
      <c r="Z44" s="110" t="s">
        <v>33</v>
      </c>
      <c r="AA44" s="110" t="s">
        <v>116</v>
      </c>
      <c r="AB44" s="110" t="s">
        <v>108</v>
      </c>
      <c r="AC44" s="110" t="s">
        <v>34</v>
      </c>
      <c r="AD44" s="110" t="s">
        <v>35</v>
      </c>
      <c r="AE44" s="565" t="s">
        <v>372</v>
      </c>
      <c r="AF44" s="110" t="s">
        <v>29</v>
      </c>
      <c r="AG44" s="1443"/>
      <c r="AH44" s="1443"/>
      <c r="AI44" s="993"/>
    </row>
    <row r="45" spans="1:74" ht="27" customHeight="1">
      <c r="A45" s="1145" t="s">
        <v>72</v>
      </c>
      <c r="B45" s="1148" t="s">
        <v>60</v>
      </c>
      <c r="C45" s="1242" t="s">
        <v>134</v>
      </c>
      <c r="D45" s="1400" t="s">
        <v>135</v>
      </c>
      <c r="E45" s="1396" t="s">
        <v>137</v>
      </c>
      <c r="F45" s="1148" t="s">
        <v>136</v>
      </c>
      <c r="G45" s="1441" t="s">
        <v>88</v>
      </c>
      <c r="H45" s="1436" t="s">
        <v>106</v>
      </c>
      <c r="I45" s="1396" t="s">
        <v>138</v>
      </c>
      <c r="J45" s="1148" t="s">
        <v>139</v>
      </c>
      <c r="K45" s="108" t="s">
        <v>88</v>
      </c>
      <c r="L45" s="109" t="s">
        <v>80</v>
      </c>
      <c r="M45" s="67"/>
      <c r="N45" s="68"/>
      <c r="O45" s="61"/>
      <c r="P45" s="66"/>
      <c r="Q45" s="1209">
        <v>111</v>
      </c>
      <c r="R45" s="1450"/>
      <c r="S45" s="1450"/>
      <c r="T45" s="1450"/>
      <c r="U45" s="1450"/>
      <c r="V45" s="1450"/>
      <c r="W45" s="1450"/>
      <c r="X45" s="1450"/>
      <c r="Y45" s="1450"/>
      <c r="Z45" s="1450"/>
      <c r="AA45" s="1450"/>
      <c r="AB45" s="1450"/>
      <c r="AC45" s="1450"/>
      <c r="AD45" s="1450"/>
      <c r="AE45" s="1450"/>
      <c r="AF45" s="1450"/>
      <c r="AG45" s="1450"/>
      <c r="AH45" s="1451"/>
      <c r="AI45" s="1423">
        <v>-1</v>
      </c>
      <c r="BS45" s="8"/>
      <c r="BT45" s="8"/>
      <c r="BU45" s="8"/>
      <c r="BV45" s="8"/>
    </row>
    <row r="46" spans="1:74" ht="27" customHeight="1">
      <c r="A46" s="1399"/>
      <c r="B46" s="1127"/>
      <c r="C46" s="1138"/>
      <c r="D46" s="1121"/>
      <c r="E46" s="1141"/>
      <c r="F46" s="1127"/>
      <c r="G46" s="1152"/>
      <c r="H46" s="1428"/>
      <c r="I46" s="1141"/>
      <c r="J46" s="1127"/>
      <c r="K46" s="44" t="s">
        <v>89</v>
      </c>
      <c r="L46" s="41" t="s">
        <v>82</v>
      </c>
      <c r="M46" s="65"/>
      <c r="N46" s="38"/>
      <c r="O46" s="60"/>
      <c r="P46" s="42"/>
      <c r="Q46" s="1191">
        <v>112</v>
      </c>
      <c r="R46" s="1192"/>
      <c r="S46" s="1192"/>
      <c r="T46" s="1192"/>
      <c r="U46" s="1192"/>
      <c r="V46" s="1192"/>
      <c r="W46" s="1192"/>
      <c r="X46" s="1192"/>
      <c r="Y46" s="1192"/>
      <c r="Z46" s="1192"/>
      <c r="AA46" s="1192"/>
      <c r="AB46" s="1192"/>
      <c r="AC46" s="1192"/>
      <c r="AD46" s="1192"/>
      <c r="AE46" s="1192"/>
      <c r="AF46" s="1192"/>
      <c r="AG46" s="1192"/>
      <c r="AH46" s="1193"/>
      <c r="AI46" s="1424"/>
      <c r="BS46" s="8"/>
      <c r="BT46" s="8"/>
      <c r="BU46" s="8"/>
      <c r="BV46" s="8"/>
    </row>
    <row r="47" spans="1:74" ht="27" customHeight="1" thickBot="1">
      <c r="A47" s="1399"/>
      <c r="B47" s="1127"/>
      <c r="C47" s="1138"/>
      <c r="D47" s="1121"/>
      <c r="E47" s="1141"/>
      <c r="F47" s="1127"/>
      <c r="G47" s="1116"/>
      <c r="H47" s="1429"/>
      <c r="I47" s="1142"/>
      <c r="J47" s="1143"/>
      <c r="K47" s="44" t="s">
        <v>90</v>
      </c>
      <c r="L47" s="41" t="s">
        <v>112</v>
      </c>
      <c r="M47" s="65"/>
      <c r="N47" s="38"/>
      <c r="O47" s="60"/>
      <c r="P47" s="42"/>
      <c r="Q47" s="1168">
        <v>131</v>
      </c>
      <c r="R47" s="1169"/>
      <c r="S47" s="1169"/>
      <c r="T47" s="1169"/>
      <c r="U47" s="1169"/>
      <c r="V47" s="1169"/>
      <c r="W47" s="1169"/>
      <c r="X47" s="1169"/>
      <c r="Y47" s="1169"/>
      <c r="Z47" s="1169"/>
      <c r="AA47" s="1169"/>
      <c r="AB47" s="1169"/>
      <c r="AC47" s="1169"/>
      <c r="AD47" s="1169"/>
      <c r="AE47" s="1169"/>
      <c r="AF47" s="1169"/>
      <c r="AG47" s="1169"/>
      <c r="AH47" s="1170"/>
      <c r="AI47" s="1424"/>
      <c r="BS47" s="8"/>
      <c r="BT47" s="8"/>
      <c r="BU47" s="8"/>
      <c r="BV47" s="8"/>
    </row>
    <row r="48" spans="1:74" ht="17.25" customHeight="1">
      <c r="A48" s="1399"/>
      <c r="B48" s="1127"/>
      <c r="C48" s="1138"/>
      <c r="D48" s="1121"/>
      <c r="E48" s="1141"/>
      <c r="F48" s="1127"/>
      <c r="G48" s="1115" t="s">
        <v>89</v>
      </c>
      <c r="H48" s="1117" t="s">
        <v>107</v>
      </c>
      <c r="I48" s="1140" t="s">
        <v>140</v>
      </c>
      <c r="J48" s="1126" t="s">
        <v>141</v>
      </c>
      <c r="K48" s="1115" t="s">
        <v>88</v>
      </c>
      <c r="L48" s="1427" t="s">
        <v>119</v>
      </c>
      <c r="M48" s="1141" t="s">
        <v>113</v>
      </c>
      <c r="N48" s="1127" t="s">
        <v>114</v>
      </c>
      <c r="O48" s="44" t="s">
        <v>88</v>
      </c>
      <c r="P48" s="41" t="s">
        <v>115</v>
      </c>
      <c r="Q48" s="1437">
        <v>221</v>
      </c>
      <c r="R48" s="1438"/>
      <c r="S48" s="1438"/>
      <c r="T48" s="1438"/>
      <c r="U48" s="1438"/>
      <c r="V48" s="1438"/>
      <c r="W48" s="1438"/>
      <c r="X48" s="1438"/>
      <c r="Y48" s="1438"/>
      <c r="Z48" s="1438"/>
      <c r="AA48" s="1438"/>
      <c r="AB48" s="1438"/>
      <c r="AC48" s="1438"/>
      <c r="AD48" s="1438"/>
      <c r="AE48" s="1438"/>
      <c r="AF48" s="1438"/>
      <c r="AG48" s="1438"/>
      <c r="AH48" s="1439"/>
      <c r="AI48" s="1424"/>
      <c r="BS48" s="8"/>
      <c r="BT48" s="8"/>
      <c r="BU48" s="8"/>
      <c r="BV48" s="8"/>
    </row>
    <row r="49" spans="1:74" ht="17.25" customHeight="1">
      <c r="A49" s="1399"/>
      <c r="B49" s="1127"/>
      <c r="C49" s="1138"/>
      <c r="D49" s="1121"/>
      <c r="E49" s="1141"/>
      <c r="F49" s="1127"/>
      <c r="G49" s="1152"/>
      <c r="H49" s="1121"/>
      <c r="I49" s="1141"/>
      <c r="J49" s="1127"/>
      <c r="K49" s="1152"/>
      <c r="L49" s="1428"/>
      <c r="M49" s="1141"/>
      <c r="N49" s="1127"/>
      <c r="O49" s="44" t="s">
        <v>89</v>
      </c>
      <c r="P49" s="41" t="s">
        <v>33</v>
      </c>
      <c r="Q49" s="1430">
        <v>222</v>
      </c>
      <c r="R49" s="1431"/>
      <c r="S49" s="1431"/>
      <c r="T49" s="1431"/>
      <c r="U49" s="1431"/>
      <c r="V49" s="1431"/>
      <c r="W49" s="1431"/>
      <c r="X49" s="1431"/>
      <c r="Y49" s="1431"/>
      <c r="Z49" s="1431"/>
      <c r="AA49" s="1431"/>
      <c r="AB49" s="1431"/>
      <c r="AC49" s="1431"/>
      <c r="AD49" s="1431"/>
      <c r="AE49" s="1431"/>
      <c r="AF49" s="1431"/>
      <c r="AG49" s="1431"/>
      <c r="AH49" s="1432"/>
      <c r="AI49" s="1424"/>
      <c r="BS49" s="8"/>
      <c r="BT49" s="8"/>
      <c r="BU49" s="8"/>
      <c r="BV49" s="8"/>
    </row>
    <row r="50" spans="1:74" ht="17.25" customHeight="1">
      <c r="A50" s="1399"/>
      <c r="B50" s="1127"/>
      <c r="C50" s="1138"/>
      <c r="D50" s="1121"/>
      <c r="E50" s="1141"/>
      <c r="F50" s="1127"/>
      <c r="G50" s="1152"/>
      <c r="H50" s="1121"/>
      <c r="I50" s="1141"/>
      <c r="J50" s="1127"/>
      <c r="K50" s="1152"/>
      <c r="L50" s="1428"/>
      <c r="M50" s="1141"/>
      <c r="N50" s="1127"/>
      <c r="O50" s="44" t="s">
        <v>90</v>
      </c>
      <c r="P50" s="41" t="s">
        <v>116</v>
      </c>
      <c r="Q50" s="1430">
        <v>223</v>
      </c>
      <c r="R50" s="1431"/>
      <c r="S50" s="1431"/>
      <c r="T50" s="1431"/>
      <c r="U50" s="1431"/>
      <c r="V50" s="1431"/>
      <c r="W50" s="1431"/>
      <c r="X50" s="1431"/>
      <c r="Y50" s="1431"/>
      <c r="Z50" s="1431"/>
      <c r="AA50" s="1431"/>
      <c r="AB50" s="1431"/>
      <c r="AC50" s="1431"/>
      <c r="AD50" s="1431"/>
      <c r="AE50" s="1431"/>
      <c r="AF50" s="1431"/>
      <c r="AG50" s="1431"/>
      <c r="AH50" s="1432"/>
      <c r="AI50" s="1424"/>
      <c r="BS50" s="8"/>
      <c r="BT50" s="8"/>
      <c r="BU50" s="8"/>
      <c r="BV50" s="8"/>
    </row>
    <row r="51" spans="1:74" ht="17.25" customHeight="1">
      <c r="A51" s="1399"/>
      <c r="B51" s="1127"/>
      <c r="C51" s="1138"/>
      <c r="D51" s="1121"/>
      <c r="E51" s="1141"/>
      <c r="F51" s="1127"/>
      <c r="G51" s="1152"/>
      <c r="H51" s="1121"/>
      <c r="I51" s="1141"/>
      <c r="J51" s="1127"/>
      <c r="K51" s="1116"/>
      <c r="L51" s="1429"/>
      <c r="M51" s="1142"/>
      <c r="N51" s="1143"/>
      <c r="O51" s="44" t="s">
        <v>111</v>
      </c>
      <c r="P51" s="41" t="s">
        <v>35</v>
      </c>
      <c r="Q51" s="1430">
        <v>224</v>
      </c>
      <c r="R51" s="1431"/>
      <c r="S51" s="1431"/>
      <c r="T51" s="1431"/>
      <c r="U51" s="1431"/>
      <c r="V51" s="1431"/>
      <c r="W51" s="1431"/>
      <c r="X51" s="1431"/>
      <c r="Y51" s="1431"/>
      <c r="Z51" s="1431"/>
      <c r="AA51" s="1431"/>
      <c r="AB51" s="1431"/>
      <c r="AC51" s="1431"/>
      <c r="AD51" s="1431"/>
      <c r="AE51" s="1431"/>
      <c r="AF51" s="1431"/>
      <c r="AG51" s="1431"/>
      <c r="AH51" s="1432"/>
      <c r="AI51" s="1424"/>
      <c r="BS51" s="8"/>
      <c r="BT51" s="8"/>
      <c r="BU51" s="8"/>
      <c r="BV51" s="8"/>
    </row>
    <row r="52" spans="1:74" ht="17.25" customHeight="1">
      <c r="A52" s="1399"/>
      <c r="B52" s="1127"/>
      <c r="C52" s="1138"/>
      <c r="D52" s="1121"/>
      <c r="E52" s="1141"/>
      <c r="F52" s="1127"/>
      <c r="G52" s="1152"/>
      <c r="H52" s="1121"/>
      <c r="I52" s="1141"/>
      <c r="J52" s="1127"/>
      <c r="K52" s="1115" t="s">
        <v>61</v>
      </c>
      <c r="L52" s="1117" t="s">
        <v>120</v>
      </c>
      <c r="M52" s="1141" t="s">
        <v>113</v>
      </c>
      <c r="N52" s="1127" t="s">
        <v>114</v>
      </c>
      <c r="O52" s="44" t="s">
        <v>88</v>
      </c>
      <c r="P52" s="41" t="s">
        <v>115</v>
      </c>
      <c r="Q52" s="1430">
        <v>291</v>
      </c>
      <c r="R52" s="1431"/>
      <c r="S52" s="1431"/>
      <c r="T52" s="1431"/>
      <c r="U52" s="1431"/>
      <c r="V52" s="1431"/>
      <c r="W52" s="1431"/>
      <c r="X52" s="1431"/>
      <c r="Y52" s="1431"/>
      <c r="Z52" s="1431"/>
      <c r="AA52" s="1431"/>
      <c r="AB52" s="1431"/>
      <c r="AC52" s="1431"/>
      <c r="AD52" s="1431"/>
      <c r="AE52" s="1431"/>
      <c r="AF52" s="1431"/>
      <c r="AG52" s="1431"/>
      <c r="AH52" s="1432"/>
      <c r="AI52" s="1424"/>
      <c r="BS52" s="8"/>
      <c r="BT52" s="8"/>
      <c r="BU52" s="8"/>
      <c r="BV52" s="8"/>
    </row>
    <row r="53" spans="1:74" ht="17.25" customHeight="1">
      <c r="A53" s="1399"/>
      <c r="B53" s="1127"/>
      <c r="C53" s="1138"/>
      <c r="D53" s="1121"/>
      <c r="E53" s="1141"/>
      <c r="F53" s="1127"/>
      <c r="G53" s="1152"/>
      <c r="H53" s="1121"/>
      <c r="I53" s="1141"/>
      <c r="J53" s="1127"/>
      <c r="K53" s="1152"/>
      <c r="L53" s="1121"/>
      <c r="M53" s="1141"/>
      <c r="N53" s="1127"/>
      <c r="O53" s="44" t="s">
        <v>89</v>
      </c>
      <c r="P53" s="41" t="s">
        <v>33</v>
      </c>
      <c r="Q53" s="1430">
        <v>211</v>
      </c>
      <c r="R53" s="1431"/>
      <c r="S53" s="1431"/>
      <c r="T53" s="1431"/>
      <c r="U53" s="1431"/>
      <c r="V53" s="1431"/>
      <c r="W53" s="1431"/>
      <c r="X53" s="1431"/>
      <c r="Y53" s="1431"/>
      <c r="Z53" s="1431"/>
      <c r="AA53" s="1431"/>
      <c r="AB53" s="1431"/>
      <c r="AC53" s="1431"/>
      <c r="AD53" s="1431"/>
      <c r="AE53" s="1431"/>
      <c r="AF53" s="1431"/>
      <c r="AG53" s="1431"/>
      <c r="AH53" s="1432"/>
      <c r="AI53" s="1424"/>
      <c r="BS53" s="8"/>
      <c r="BT53" s="8"/>
      <c r="BU53" s="8"/>
      <c r="BV53" s="8"/>
    </row>
    <row r="54" spans="1:74" ht="17.25" customHeight="1">
      <c r="A54" s="1399"/>
      <c r="B54" s="1127"/>
      <c r="C54" s="1138"/>
      <c r="D54" s="1121"/>
      <c r="E54" s="1141"/>
      <c r="F54" s="1127"/>
      <c r="G54" s="1152"/>
      <c r="H54" s="1121"/>
      <c r="I54" s="1141"/>
      <c r="J54" s="1127"/>
      <c r="K54" s="1152"/>
      <c r="L54" s="1121"/>
      <c r="M54" s="1141"/>
      <c r="N54" s="1127"/>
      <c r="O54" s="44" t="s">
        <v>90</v>
      </c>
      <c r="P54" s="41" t="s">
        <v>116</v>
      </c>
      <c r="Q54" s="1430">
        <v>292</v>
      </c>
      <c r="R54" s="1431"/>
      <c r="S54" s="1431"/>
      <c r="T54" s="1431"/>
      <c r="U54" s="1431"/>
      <c r="V54" s="1431"/>
      <c r="W54" s="1431"/>
      <c r="X54" s="1431"/>
      <c r="Y54" s="1431"/>
      <c r="Z54" s="1431"/>
      <c r="AA54" s="1431"/>
      <c r="AB54" s="1431"/>
      <c r="AC54" s="1431"/>
      <c r="AD54" s="1431"/>
      <c r="AE54" s="1431"/>
      <c r="AF54" s="1431"/>
      <c r="AG54" s="1431"/>
      <c r="AH54" s="1432"/>
      <c r="AI54" s="1424"/>
      <c r="BS54" s="8"/>
      <c r="BT54" s="8"/>
      <c r="BU54" s="8"/>
      <c r="BV54" s="8"/>
    </row>
    <row r="55" spans="1:74" ht="17.25" customHeight="1">
      <c r="A55" s="1399"/>
      <c r="B55" s="1127"/>
      <c r="C55" s="1138"/>
      <c r="D55" s="1121"/>
      <c r="E55" s="1141"/>
      <c r="F55" s="1127"/>
      <c r="G55" s="1152"/>
      <c r="H55" s="1121"/>
      <c r="I55" s="1141"/>
      <c r="J55" s="1127"/>
      <c r="K55" s="1116"/>
      <c r="L55" s="1118"/>
      <c r="M55" s="1142"/>
      <c r="N55" s="1143"/>
      <c r="O55" s="44" t="s">
        <v>111</v>
      </c>
      <c r="P55" s="41" t="s">
        <v>35</v>
      </c>
      <c r="Q55" s="1452">
        <v>293</v>
      </c>
      <c r="R55" s="1453"/>
      <c r="S55" s="1453"/>
      <c r="T55" s="1453"/>
      <c r="U55" s="1453"/>
      <c r="V55" s="1453"/>
      <c r="W55" s="1453"/>
      <c r="X55" s="1453"/>
      <c r="Y55" s="1453"/>
      <c r="Z55" s="1453"/>
      <c r="AA55" s="1453"/>
      <c r="AB55" s="1453"/>
      <c r="AC55" s="1453"/>
      <c r="AD55" s="1453"/>
      <c r="AE55" s="1453"/>
      <c r="AF55" s="1453"/>
      <c r="AG55" s="1453"/>
      <c r="AH55" s="1454"/>
      <c r="AI55" s="1424"/>
      <c r="BS55" s="8"/>
      <c r="BT55" s="8"/>
      <c r="BU55" s="8"/>
      <c r="BV55" s="8"/>
    </row>
    <row r="56" spans="1:74" ht="17.25" customHeight="1">
      <c r="A56" s="1399"/>
      <c r="B56" s="1127"/>
      <c r="C56" s="1138"/>
      <c r="D56" s="1121"/>
      <c r="E56" s="1141"/>
      <c r="F56" s="1127"/>
      <c r="G56" s="1152"/>
      <c r="H56" s="1121"/>
      <c r="I56" s="1141"/>
      <c r="J56" s="1127"/>
      <c r="K56" s="1115" t="s">
        <v>62</v>
      </c>
      <c r="L56" s="1117" t="s">
        <v>29</v>
      </c>
      <c r="M56" s="1141" t="s">
        <v>113</v>
      </c>
      <c r="N56" s="1127" t="s">
        <v>114</v>
      </c>
      <c r="O56" s="44" t="s">
        <v>88</v>
      </c>
      <c r="P56" s="41" t="s">
        <v>115</v>
      </c>
      <c r="Q56" s="1430">
        <v>295</v>
      </c>
      <c r="R56" s="1431"/>
      <c r="S56" s="1431"/>
      <c r="T56" s="1431"/>
      <c r="U56" s="1431"/>
      <c r="V56" s="1431"/>
      <c r="W56" s="1431"/>
      <c r="X56" s="1431"/>
      <c r="Y56" s="1431"/>
      <c r="Z56" s="1431"/>
      <c r="AA56" s="1431"/>
      <c r="AB56" s="1431"/>
      <c r="AC56" s="1431"/>
      <c r="AD56" s="1431"/>
      <c r="AE56" s="1431"/>
      <c r="AF56" s="1431"/>
      <c r="AG56" s="1431"/>
      <c r="AH56" s="1432"/>
      <c r="AI56" s="1424"/>
      <c r="BS56" s="8"/>
      <c r="BT56" s="8"/>
      <c r="BU56" s="8"/>
      <c r="BV56" s="8"/>
    </row>
    <row r="57" spans="1:74" ht="17.25" customHeight="1">
      <c r="A57" s="1399"/>
      <c r="B57" s="1127"/>
      <c r="C57" s="1138"/>
      <c r="D57" s="1121"/>
      <c r="E57" s="1141"/>
      <c r="F57" s="1127"/>
      <c r="G57" s="1152"/>
      <c r="H57" s="1121"/>
      <c r="I57" s="1141"/>
      <c r="J57" s="1127"/>
      <c r="K57" s="1152"/>
      <c r="L57" s="1121"/>
      <c r="M57" s="1141"/>
      <c r="N57" s="1127"/>
      <c r="O57" s="44" t="s">
        <v>89</v>
      </c>
      <c r="P57" s="41" t="s">
        <v>33</v>
      </c>
      <c r="Q57" s="1430">
        <v>296</v>
      </c>
      <c r="R57" s="1431"/>
      <c r="S57" s="1431"/>
      <c r="T57" s="1431"/>
      <c r="U57" s="1431"/>
      <c r="V57" s="1431"/>
      <c r="W57" s="1431"/>
      <c r="X57" s="1431"/>
      <c r="Y57" s="1431"/>
      <c r="Z57" s="1431"/>
      <c r="AA57" s="1431"/>
      <c r="AB57" s="1431"/>
      <c r="AC57" s="1431"/>
      <c r="AD57" s="1431"/>
      <c r="AE57" s="1431"/>
      <c r="AF57" s="1431"/>
      <c r="AG57" s="1431"/>
      <c r="AH57" s="1432"/>
      <c r="AI57" s="1424"/>
      <c r="BS57" s="8"/>
      <c r="BT57" s="8"/>
      <c r="BU57" s="8"/>
      <c r="BV57" s="8"/>
    </row>
    <row r="58" spans="1:74" ht="17.25" customHeight="1">
      <c r="A58" s="1399"/>
      <c r="B58" s="1127"/>
      <c r="C58" s="1138"/>
      <c r="D58" s="1121"/>
      <c r="E58" s="1141"/>
      <c r="F58" s="1127"/>
      <c r="G58" s="1152"/>
      <c r="H58" s="1121"/>
      <c r="I58" s="1141"/>
      <c r="J58" s="1127"/>
      <c r="K58" s="1152"/>
      <c r="L58" s="1121"/>
      <c r="M58" s="1141"/>
      <c r="N58" s="1127"/>
      <c r="O58" s="44" t="s">
        <v>90</v>
      </c>
      <c r="P58" s="41" t="s">
        <v>116</v>
      </c>
      <c r="Q58" s="1430">
        <v>297</v>
      </c>
      <c r="R58" s="1431"/>
      <c r="S58" s="1431"/>
      <c r="T58" s="1431"/>
      <c r="U58" s="1431"/>
      <c r="V58" s="1431"/>
      <c r="W58" s="1431"/>
      <c r="X58" s="1431"/>
      <c r="Y58" s="1431"/>
      <c r="Z58" s="1431"/>
      <c r="AA58" s="1431"/>
      <c r="AB58" s="1431"/>
      <c r="AC58" s="1431"/>
      <c r="AD58" s="1431"/>
      <c r="AE58" s="1431"/>
      <c r="AF58" s="1431"/>
      <c r="AG58" s="1431"/>
      <c r="AH58" s="1432"/>
      <c r="AI58" s="1424"/>
      <c r="BS58" s="8"/>
      <c r="BT58" s="8"/>
      <c r="BU58" s="8"/>
      <c r="BV58" s="8"/>
    </row>
    <row r="59" spans="1:74" ht="17.25" customHeight="1" thickBot="1">
      <c r="A59" s="1399"/>
      <c r="B59" s="1127"/>
      <c r="C59" s="1138"/>
      <c r="D59" s="1121"/>
      <c r="E59" s="1141"/>
      <c r="F59" s="1127"/>
      <c r="G59" s="1116"/>
      <c r="H59" s="1118"/>
      <c r="I59" s="1142"/>
      <c r="J59" s="1143"/>
      <c r="K59" s="1116"/>
      <c r="L59" s="1118"/>
      <c r="M59" s="1142"/>
      <c r="N59" s="1143"/>
      <c r="O59" s="44" t="s">
        <v>111</v>
      </c>
      <c r="P59" s="41" t="s">
        <v>35</v>
      </c>
      <c r="Q59" s="1433">
        <v>298</v>
      </c>
      <c r="R59" s="1434"/>
      <c r="S59" s="1434"/>
      <c r="T59" s="1434"/>
      <c r="U59" s="1434"/>
      <c r="V59" s="1434"/>
      <c r="W59" s="1434"/>
      <c r="X59" s="1434"/>
      <c r="Y59" s="1434"/>
      <c r="Z59" s="1434"/>
      <c r="AA59" s="1434"/>
      <c r="AB59" s="1434"/>
      <c r="AC59" s="1434"/>
      <c r="AD59" s="1434"/>
      <c r="AE59" s="1434"/>
      <c r="AF59" s="1434"/>
      <c r="AG59" s="1434"/>
      <c r="AH59" s="1435"/>
      <c r="AI59" s="1424"/>
      <c r="BS59" s="8"/>
      <c r="BT59" s="8"/>
      <c r="BU59" s="8"/>
      <c r="BV59" s="8"/>
    </row>
    <row r="60" spans="1:74" ht="16.5" thickBot="1">
      <c r="A60" s="1399"/>
      <c r="B60" s="1127"/>
      <c r="C60" s="1138"/>
      <c r="D60" s="1121"/>
      <c r="E60" s="1141"/>
      <c r="F60" s="1127"/>
      <c r="G60" s="44" t="s">
        <v>90</v>
      </c>
      <c r="H60" s="88" t="s">
        <v>108</v>
      </c>
      <c r="I60" s="87"/>
      <c r="J60" s="38"/>
      <c r="K60" s="60"/>
      <c r="L60" s="42"/>
      <c r="M60" s="65"/>
      <c r="N60" s="38"/>
      <c r="O60" s="60"/>
      <c r="P60" s="42"/>
      <c r="Q60" s="1466">
        <v>411</v>
      </c>
      <c r="R60" s="1467"/>
      <c r="S60" s="1467"/>
      <c r="T60" s="1467"/>
      <c r="U60" s="1467"/>
      <c r="V60" s="1467"/>
      <c r="W60" s="1467"/>
      <c r="X60" s="1467"/>
      <c r="Y60" s="1467"/>
      <c r="Z60" s="1467"/>
      <c r="AA60" s="1467"/>
      <c r="AB60" s="1467"/>
      <c r="AC60" s="1467"/>
      <c r="AD60" s="1467"/>
      <c r="AE60" s="1467"/>
      <c r="AF60" s="1467"/>
      <c r="AG60" s="1467"/>
      <c r="AH60" s="1468"/>
      <c r="AI60" s="1424"/>
      <c r="BS60" s="8"/>
      <c r="BT60" s="8"/>
      <c r="BU60" s="8"/>
      <c r="BV60" s="8"/>
    </row>
    <row r="61" spans="1:74" ht="33" customHeight="1">
      <c r="A61" s="1399"/>
      <c r="B61" s="1127"/>
      <c r="C61" s="1138"/>
      <c r="D61" s="1121"/>
      <c r="E61" s="1141"/>
      <c r="F61" s="1127"/>
      <c r="G61" s="1115" t="s">
        <v>111</v>
      </c>
      <c r="H61" s="1117" t="s">
        <v>34</v>
      </c>
      <c r="I61" s="1140" t="s">
        <v>553</v>
      </c>
      <c r="J61" s="1127" t="s">
        <v>142</v>
      </c>
      <c r="K61" s="44" t="s">
        <v>88</v>
      </c>
      <c r="L61" s="41" t="s">
        <v>119</v>
      </c>
      <c r="M61" s="65"/>
      <c r="N61" s="38"/>
      <c r="O61" s="60"/>
      <c r="P61" s="42"/>
      <c r="Q61" s="1430">
        <v>225</v>
      </c>
      <c r="R61" s="1431"/>
      <c r="S61" s="1431"/>
      <c r="T61" s="1431"/>
      <c r="U61" s="1431"/>
      <c r="V61" s="1431"/>
      <c r="W61" s="1431"/>
      <c r="X61" s="1431"/>
      <c r="Y61" s="1431"/>
      <c r="Z61" s="1431"/>
      <c r="AA61" s="1431"/>
      <c r="AB61" s="1431"/>
      <c r="AC61" s="1431"/>
      <c r="AD61" s="1431"/>
      <c r="AE61" s="1431"/>
      <c r="AF61" s="1431"/>
      <c r="AG61" s="1431"/>
      <c r="AH61" s="1432"/>
      <c r="AI61" s="1424"/>
      <c r="BS61" s="8"/>
      <c r="BT61" s="8"/>
      <c r="BU61" s="8"/>
      <c r="BV61" s="8"/>
    </row>
    <row r="62" spans="1:74" ht="33" customHeight="1">
      <c r="A62" s="1399"/>
      <c r="B62" s="1127"/>
      <c r="C62" s="1138"/>
      <c r="D62" s="1121"/>
      <c r="E62" s="1141"/>
      <c r="F62" s="1127"/>
      <c r="G62" s="1152"/>
      <c r="H62" s="1121"/>
      <c r="I62" s="1141"/>
      <c r="J62" s="1127"/>
      <c r="K62" s="44" t="s">
        <v>61</v>
      </c>
      <c r="L62" s="41" t="s">
        <v>120</v>
      </c>
      <c r="M62" s="65"/>
      <c r="N62" s="38"/>
      <c r="O62" s="60"/>
      <c r="P62" s="42"/>
      <c r="Q62" s="1452">
        <v>294</v>
      </c>
      <c r="R62" s="1453"/>
      <c r="S62" s="1453"/>
      <c r="T62" s="1453"/>
      <c r="U62" s="1453"/>
      <c r="V62" s="1453"/>
      <c r="W62" s="1453"/>
      <c r="X62" s="1453"/>
      <c r="Y62" s="1453"/>
      <c r="Z62" s="1453"/>
      <c r="AA62" s="1453"/>
      <c r="AB62" s="1453"/>
      <c r="AC62" s="1453"/>
      <c r="AD62" s="1453"/>
      <c r="AE62" s="1453"/>
      <c r="AF62" s="1453"/>
      <c r="AG62" s="1453"/>
      <c r="AH62" s="1454"/>
      <c r="AI62" s="1424"/>
      <c r="BS62" s="8"/>
      <c r="BT62" s="8"/>
      <c r="BU62" s="8"/>
      <c r="BV62" s="8"/>
    </row>
    <row r="63" spans="1:74" ht="33" customHeight="1" thickBot="1">
      <c r="A63" s="1399"/>
      <c r="B63" s="1127"/>
      <c r="C63" s="1216"/>
      <c r="D63" s="1118"/>
      <c r="E63" s="1142"/>
      <c r="F63" s="1143"/>
      <c r="G63" s="1116"/>
      <c r="H63" s="1118"/>
      <c r="I63" s="1142"/>
      <c r="J63" s="1143"/>
      <c r="K63" s="44" t="s">
        <v>62</v>
      </c>
      <c r="L63" s="41" t="s">
        <v>29</v>
      </c>
      <c r="M63" s="65"/>
      <c r="N63" s="38"/>
      <c r="O63" s="60"/>
      <c r="P63" s="42"/>
      <c r="Q63" s="1446">
        <v>299</v>
      </c>
      <c r="R63" s="1447"/>
      <c r="S63" s="1447"/>
      <c r="T63" s="1447"/>
      <c r="U63" s="1448"/>
      <c r="V63" s="1447"/>
      <c r="W63" s="1447"/>
      <c r="X63" s="1448"/>
      <c r="Y63" s="1447"/>
      <c r="Z63" s="1447"/>
      <c r="AA63" s="1447"/>
      <c r="AB63" s="1448"/>
      <c r="AC63" s="1447"/>
      <c r="AD63" s="1447"/>
      <c r="AE63" s="1447"/>
      <c r="AF63" s="1448"/>
      <c r="AG63" s="1448"/>
      <c r="AH63" s="1449"/>
      <c r="AI63" s="1424"/>
      <c r="BS63" s="8"/>
      <c r="BT63" s="8"/>
      <c r="BU63" s="8"/>
      <c r="BV63" s="8"/>
    </row>
    <row r="64" spans="1:74" ht="15.75" customHeight="1" thickBot="1">
      <c r="A64" s="1147"/>
      <c r="B64" s="1128"/>
      <c r="C64" s="48">
        <v>0</v>
      </c>
      <c r="D64" s="71" t="s">
        <v>63</v>
      </c>
      <c r="E64" s="72"/>
      <c r="F64" s="73"/>
      <c r="G64" s="74"/>
      <c r="H64" s="71"/>
      <c r="I64" s="72"/>
      <c r="J64" s="73"/>
      <c r="K64" s="74"/>
      <c r="L64" s="71"/>
      <c r="M64" s="72"/>
      <c r="N64" s="73"/>
      <c r="O64" s="74"/>
      <c r="P64" s="71"/>
      <c r="Q64" s="114">
        <v>191</v>
      </c>
      <c r="R64" s="159">
        <v>295</v>
      </c>
      <c r="S64" s="197">
        <v>296</v>
      </c>
      <c r="T64" s="160">
        <v>297</v>
      </c>
      <c r="U64" s="800">
        <v>411</v>
      </c>
      <c r="V64" s="196">
        <v>299</v>
      </c>
      <c r="W64" s="160">
        <v>298</v>
      </c>
      <c r="X64" s="114">
        <v>191</v>
      </c>
      <c r="Y64" s="196">
        <v>295</v>
      </c>
      <c r="Z64" s="197">
        <v>296</v>
      </c>
      <c r="AA64" s="160">
        <v>297</v>
      </c>
      <c r="AB64" s="188">
        <v>411</v>
      </c>
      <c r="AC64" s="196">
        <v>299</v>
      </c>
      <c r="AD64" s="1463">
        <v>298</v>
      </c>
      <c r="AE64" s="1449"/>
      <c r="AF64" s="187" t="s">
        <v>29</v>
      </c>
      <c r="AG64" s="355">
        <v>182</v>
      </c>
      <c r="AH64" s="1465"/>
      <c r="AI64" s="1426"/>
      <c r="BS64" s="8"/>
      <c r="BT64" s="8"/>
      <c r="BU64" s="8"/>
      <c r="BV64" s="8"/>
    </row>
    <row r="65" spans="17:74" ht="13.5" thickBot="1">
      <c r="Q65" s="33"/>
      <c r="R65" s="33"/>
      <c r="S65" s="33"/>
      <c r="T65" s="33"/>
      <c r="U65" s="33"/>
      <c r="V65" s="33"/>
      <c r="W65" s="33"/>
      <c r="X65" s="33"/>
      <c r="Y65" s="33"/>
      <c r="Z65" s="33"/>
      <c r="AA65" s="33"/>
      <c r="AB65" s="33"/>
      <c r="AC65" s="33"/>
      <c r="AD65" s="33"/>
      <c r="AE65" s="33"/>
      <c r="AF65" s="33"/>
      <c r="AG65" s="33"/>
      <c r="AH65" s="33"/>
      <c r="AI65" s="33"/>
      <c r="BT65" s="8"/>
      <c r="BU65" s="8"/>
      <c r="BV65" s="8"/>
    </row>
    <row r="66" spans="1:35" ht="12.75" customHeight="1">
      <c r="A66" s="289"/>
      <c r="B66" s="289"/>
      <c r="C66" s="289"/>
      <c r="D66" s="289"/>
      <c r="E66" s="289"/>
      <c r="F66" s="289"/>
      <c r="G66" s="289"/>
      <c r="H66" s="289"/>
      <c r="I66" s="289"/>
      <c r="J66" s="289"/>
      <c r="K66" s="289"/>
      <c r="L66" s="289"/>
      <c r="M66" s="289"/>
      <c r="N66" s="289"/>
      <c r="O66" s="289"/>
      <c r="P66" s="277"/>
      <c r="Q66" s="974" t="s">
        <v>44</v>
      </c>
      <c r="R66" s="968"/>
      <c r="S66" s="968"/>
      <c r="T66" s="968"/>
      <c r="U66" s="968"/>
      <c r="V66" s="968"/>
      <c r="W66" s="968"/>
      <c r="X66" s="968"/>
      <c r="Y66" s="968"/>
      <c r="Z66" s="968"/>
      <c r="AA66" s="968"/>
      <c r="AB66" s="968"/>
      <c r="AC66" s="968"/>
      <c r="AD66" s="968"/>
      <c r="AE66" s="968"/>
      <c r="AF66" s="968"/>
      <c r="AG66" s="968"/>
      <c r="AH66" s="968"/>
      <c r="AI66" s="996"/>
    </row>
    <row r="67" spans="1:35" ht="12.75">
      <c r="A67" s="289"/>
      <c r="B67" s="289"/>
      <c r="C67" s="289"/>
      <c r="D67" s="289"/>
      <c r="E67" s="289"/>
      <c r="F67" s="289"/>
      <c r="G67" s="289"/>
      <c r="H67" s="289"/>
      <c r="I67" s="289"/>
      <c r="J67" s="289"/>
      <c r="K67" s="289"/>
      <c r="L67" s="289"/>
      <c r="M67" s="289"/>
      <c r="N67" s="289"/>
      <c r="O67" s="289"/>
      <c r="P67" s="277"/>
      <c r="Q67" s="975" t="s">
        <v>45</v>
      </c>
      <c r="R67" s="970"/>
      <c r="S67" s="970"/>
      <c r="T67" s="970"/>
      <c r="U67" s="970"/>
      <c r="V67" s="970"/>
      <c r="W67" s="970"/>
      <c r="X67" s="970"/>
      <c r="Y67" s="970"/>
      <c r="Z67" s="970"/>
      <c r="AA67" s="970"/>
      <c r="AB67" s="970"/>
      <c r="AC67" s="970"/>
      <c r="AD67" s="970"/>
      <c r="AE67" s="970"/>
      <c r="AF67" s="970"/>
      <c r="AG67" s="970"/>
      <c r="AH67" s="970"/>
      <c r="AI67" s="997"/>
    </row>
    <row r="68" spans="1:35" ht="12.75">
      <c r="A68" s="289"/>
      <c r="B68" s="289"/>
      <c r="C68" s="289"/>
      <c r="D68" s="289"/>
      <c r="E68" s="289"/>
      <c r="F68" s="289"/>
      <c r="G68" s="289"/>
      <c r="H68" s="289"/>
      <c r="I68" s="289"/>
      <c r="J68" s="289"/>
      <c r="K68" s="289"/>
      <c r="L68" s="289"/>
      <c r="M68" s="289"/>
      <c r="N68" s="289"/>
      <c r="O68" s="289"/>
      <c r="P68" s="277"/>
      <c r="Q68" s="975" t="s">
        <v>46</v>
      </c>
      <c r="R68" s="970"/>
      <c r="S68" s="970"/>
      <c r="T68" s="970"/>
      <c r="U68" s="970"/>
      <c r="V68" s="970"/>
      <c r="W68" s="970"/>
      <c r="X68" s="970"/>
      <c r="Y68" s="970"/>
      <c r="Z68" s="970"/>
      <c r="AA68" s="970"/>
      <c r="AB68" s="970"/>
      <c r="AC68" s="970"/>
      <c r="AD68" s="970"/>
      <c r="AE68" s="970"/>
      <c r="AF68" s="970"/>
      <c r="AG68" s="970"/>
      <c r="AH68" s="971"/>
      <c r="AI68" s="29" t="s">
        <v>48</v>
      </c>
    </row>
    <row r="69" spans="1:35" ht="12.75" customHeight="1">
      <c r="A69" s="289"/>
      <c r="B69" s="289"/>
      <c r="C69" s="289"/>
      <c r="D69" s="289"/>
      <c r="E69" s="289"/>
      <c r="F69" s="289"/>
      <c r="G69" s="289"/>
      <c r="H69" s="289"/>
      <c r="I69" s="289"/>
      <c r="J69" s="289"/>
      <c r="K69" s="289"/>
      <c r="L69" s="289"/>
      <c r="M69" s="289"/>
      <c r="N69" s="289"/>
      <c r="O69" s="289"/>
      <c r="P69" s="277"/>
      <c r="Q69" s="956" t="s">
        <v>47</v>
      </c>
      <c r="R69" s="957"/>
      <c r="S69" s="957"/>
      <c r="T69" s="957"/>
      <c r="U69" s="957"/>
      <c r="V69" s="957"/>
      <c r="W69" s="957"/>
      <c r="X69" s="957"/>
      <c r="Y69" s="957"/>
      <c r="Z69" s="957"/>
      <c r="AA69" s="957"/>
      <c r="AB69" s="957"/>
      <c r="AC69" s="957"/>
      <c r="AD69" s="957"/>
      <c r="AE69" s="957"/>
      <c r="AF69" s="957"/>
      <c r="AG69" s="957"/>
      <c r="AH69" s="950"/>
      <c r="AI69" s="993" t="s">
        <v>49</v>
      </c>
    </row>
    <row r="70" spans="1:35" ht="12.75" customHeight="1">
      <c r="A70" s="1" t="s">
        <v>483</v>
      </c>
      <c r="B70" s="289"/>
      <c r="C70" s="289"/>
      <c r="D70" s="289"/>
      <c r="E70" s="289"/>
      <c r="F70" s="289"/>
      <c r="G70" s="289"/>
      <c r="H70" s="289"/>
      <c r="I70" s="289"/>
      <c r="J70" s="289"/>
      <c r="K70" s="289"/>
      <c r="L70" s="289"/>
      <c r="M70" s="289"/>
      <c r="N70" s="289"/>
      <c r="O70" s="289"/>
      <c r="P70" s="277"/>
      <c r="Q70" s="959" t="s">
        <v>32</v>
      </c>
      <c r="R70" s="960"/>
      <c r="S70" s="960"/>
      <c r="T70" s="960"/>
      <c r="U70" s="960"/>
      <c r="V70" s="960"/>
      <c r="W70" s="960"/>
      <c r="X70" s="960"/>
      <c r="Y70" s="960"/>
      <c r="Z70" s="960"/>
      <c r="AA70" s="960"/>
      <c r="AB70" s="960"/>
      <c r="AC70" s="960"/>
      <c r="AD70" s="960"/>
      <c r="AE70" s="960"/>
      <c r="AF70" s="960"/>
      <c r="AG70" s="960"/>
      <c r="AH70" s="961"/>
      <c r="AI70" s="993"/>
    </row>
    <row r="71" spans="1:35" ht="12.75" customHeight="1">
      <c r="A71" s="289"/>
      <c r="B71" s="289"/>
      <c r="C71" s="289"/>
      <c r="D71" s="289"/>
      <c r="E71" s="289"/>
      <c r="F71" s="289"/>
      <c r="G71" s="289"/>
      <c r="H71" s="289"/>
      <c r="I71" s="289"/>
      <c r="J71" s="289"/>
      <c r="K71" s="289"/>
      <c r="L71" s="289"/>
      <c r="M71" s="289"/>
      <c r="N71" s="289"/>
      <c r="O71" s="289"/>
      <c r="P71" s="277"/>
      <c r="Q71" s="962" t="s">
        <v>68</v>
      </c>
      <c r="R71" s="963"/>
      <c r="S71" s="963"/>
      <c r="T71" s="963"/>
      <c r="U71" s="963"/>
      <c r="V71" s="963"/>
      <c r="W71" s="963"/>
      <c r="X71" s="963"/>
      <c r="Y71" s="963"/>
      <c r="Z71" s="963"/>
      <c r="AA71" s="963"/>
      <c r="AB71" s="963"/>
      <c r="AC71" s="963"/>
      <c r="AD71" s="963"/>
      <c r="AE71" s="963"/>
      <c r="AF71" s="963"/>
      <c r="AG71" s="963"/>
      <c r="AH71" s="937"/>
      <c r="AI71" s="993"/>
    </row>
    <row r="72" spans="1:35" ht="25.5">
      <c r="A72" s="289"/>
      <c r="B72" s="289"/>
      <c r="C72" s="289"/>
      <c r="D72" s="289"/>
      <c r="E72" s="289"/>
      <c r="F72" s="289"/>
      <c r="G72" s="289"/>
      <c r="H72" s="289"/>
      <c r="I72" s="289"/>
      <c r="J72" s="289"/>
      <c r="K72" s="289"/>
      <c r="L72" s="289"/>
      <c r="M72" s="289"/>
      <c r="N72" s="289"/>
      <c r="O72" s="289"/>
      <c r="P72" s="277"/>
      <c r="Q72" s="137" t="s">
        <v>104</v>
      </c>
      <c r="R72" s="31">
        <v>6</v>
      </c>
      <c r="S72" s="31">
        <v>7</v>
      </c>
      <c r="T72" s="31">
        <v>8</v>
      </c>
      <c r="U72" s="62">
        <v>9</v>
      </c>
      <c r="V72" s="139">
        <v>10</v>
      </c>
      <c r="W72" s="139">
        <v>20</v>
      </c>
      <c r="X72" s="958" t="s">
        <v>162</v>
      </c>
      <c r="Y72" s="963"/>
      <c r="Z72" s="963"/>
      <c r="AA72" s="963"/>
      <c r="AB72" s="963"/>
      <c r="AC72" s="963"/>
      <c r="AD72" s="963"/>
      <c r="AE72" s="963"/>
      <c r="AF72" s="937"/>
      <c r="AG72" s="62">
        <v>19</v>
      </c>
      <c r="AH72" s="31" t="s">
        <v>163</v>
      </c>
      <c r="AI72" s="993"/>
    </row>
    <row r="73" spans="1:35" ht="12.75" customHeight="1">
      <c r="A73" s="289"/>
      <c r="B73" s="289"/>
      <c r="C73" s="289"/>
      <c r="D73" s="289"/>
      <c r="E73" s="289"/>
      <c r="F73" s="289"/>
      <c r="G73" s="289"/>
      <c r="H73" s="289"/>
      <c r="I73" s="289"/>
      <c r="J73" s="289"/>
      <c r="K73" s="289"/>
      <c r="L73" s="289"/>
      <c r="M73" s="289"/>
      <c r="N73" s="289"/>
      <c r="O73" s="289"/>
      <c r="P73" s="277"/>
      <c r="Q73" s="1444" t="s">
        <v>106</v>
      </c>
      <c r="R73" s="1442" t="s">
        <v>115</v>
      </c>
      <c r="S73" s="1442" t="s">
        <v>33</v>
      </c>
      <c r="T73" s="1442" t="s">
        <v>116</v>
      </c>
      <c r="U73" s="1442" t="s">
        <v>108</v>
      </c>
      <c r="V73" s="1442" t="s">
        <v>34</v>
      </c>
      <c r="W73" s="1442" t="s">
        <v>35</v>
      </c>
      <c r="X73" s="1440" t="s">
        <v>160</v>
      </c>
      <c r="Y73" s="957"/>
      <c r="Z73" s="957"/>
      <c r="AA73" s="957"/>
      <c r="AB73" s="957"/>
      <c r="AC73" s="957"/>
      <c r="AD73" s="957"/>
      <c r="AE73" s="957"/>
      <c r="AF73" s="950"/>
      <c r="AG73" s="1442" t="s">
        <v>43</v>
      </c>
      <c r="AH73" s="1442" t="s">
        <v>161</v>
      </c>
      <c r="AI73" s="993"/>
    </row>
    <row r="74" spans="1:35" ht="12.75" customHeight="1">
      <c r="A74" s="289"/>
      <c r="B74" s="289"/>
      <c r="C74" s="289"/>
      <c r="D74" s="289"/>
      <c r="E74" s="289"/>
      <c r="F74" s="289"/>
      <c r="G74" s="289"/>
      <c r="H74" s="289"/>
      <c r="I74" s="289"/>
      <c r="J74" s="289"/>
      <c r="K74" s="289"/>
      <c r="L74" s="289"/>
      <c r="M74" s="289"/>
      <c r="N74" s="289"/>
      <c r="O74" s="289"/>
      <c r="P74" s="277"/>
      <c r="Q74" s="1444"/>
      <c r="R74" s="1442"/>
      <c r="S74" s="1442"/>
      <c r="T74" s="1442"/>
      <c r="U74" s="1442"/>
      <c r="V74" s="1442"/>
      <c r="W74" s="1442"/>
      <c r="X74" s="1455" t="s">
        <v>109</v>
      </c>
      <c r="Y74" s="960"/>
      <c r="Z74" s="960"/>
      <c r="AA74" s="960"/>
      <c r="AB74" s="960"/>
      <c r="AC74" s="960"/>
      <c r="AD74" s="960"/>
      <c r="AE74" s="960"/>
      <c r="AF74" s="961"/>
      <c r="AG74" s="1442"/>
      <c r="AH74" s="1442"/>
      <c r="AI74" s="993"/>
    </row>
    <row r="75" spans="1:35" ht="12.75" customHeight="1">
      <c r="A75" s="289"/>
      <c r="B75" s="289"/>
      <c r="C75" s="289"/>
      <c r="D75" s="289"/>
      <c r="E75" s="289"/>
      <c r="F75" s="289"/>
      <c r="G75" s="289"/>
      <c r="H75" s="289"/>
      <c r="I75" s="289"/>
      <c r="J75" s="289"/>
      <c r="K75" s="289"/>
      <c r="L75" s="289"/>
      <c r="M75" s="289"/>
      <c r="N75" s="289"/>
      <c r="O75" s="289"/>
      <c r="P75" s="277"/>
      <c r="Q75" s="1444"/>
      <c r="R75" s="1442"/>
      <c r="S75" s="1442"/>
      <c r="T75" s="1442"/>
      <c r="U75" s="1442"/>
      <c r="V75" s="1442"/>
      <c r="W75" s="1442"/>
      <c r="X75" s="958" t="s">
        <v>110</v>
      </c>
      <c r="Y75" s="963"/>
      <c r="Z75" s="963"/>
      <c r="AA75" s="963"/>
      <c r="AB75" s="963"/>
      <c r="AC75" s="963"/>
      <c r="AD75" s="963"/>
      <c r="AE75" s="963"/>
      <c r="AF75" s="937"/>
      <c r="AG75" s="1442"/>
      <c r="AH75" s="1442"/>
      <c r="AI75" s="993"/>
    </row>
    <row r="76" spans="1:74" ht="12.75">
      <c r="A76" s="289"/>
      <c r="B76" s="289"/>
      <c r="C76" s="289"/>
      <c r="D76" s="289"/>
      <c r="E76" s="289"/>
      <c r="F76" s="289"/>
      <c r="G76" s="289"/>
      <c r="H76" s="289"/>
      <c r="I76" s="289"/>
      <c r="J76" s="289"/>
      <c r="K76" s="289"/>
      <c r="L76" s="289"/>
      <c r="M76" s="289"/>
      <c r="N76" s="289"/>
      <c r="O76" s="289"/>
      <c r="P76" s="277"/>
      <c r="Q76" s="1444"/>
      <c r="R76" s="1442"/>
      <c r="S76" s="1442"/>
      <c r="T76" s="1442"/>
      <c r="U76" s="1442"/>
      <c r="V76" s="1442"/>
      <c r="W76" s="1442"/>
      <c r="X76" s="139" t="s">
        <v>104</v>
      </c>
      <c r="Y76" s="31">
        <v>6</v>
      </c>
      <c r="Z76" s="31">
        <v>7</v>
      </c>
      <c r="AA76" s="31">
        <v>8</v>
      </c>
      <c r="AB76" s="62">
        <v>9</v>
      </c>
      <c r="AC76" s="62">
        <v>10</v>
      </c>
      <c r="AD76" s="62">
        <v>20</v>
      </c>
      <c r="AE76" s="564">
        <v>22</v>
      </c>
      <c r="AF76" s="31" t="s">
        <v>62</v>
      </c>
      <c r="AG76" s="1442"/>
      <c r="AH76" s="1442"/>
      <c r="AI76" s="993"/>
      <c r="BV76" s="8"/>
    </row>
    <row r="77" spans="1:74" ht="49.5" customHeight="1" thickBot="1">
      <c r="A77" s="247"/>
      <c r="B77" s="247"/>
      <c r="C77" s="247"/>
      <c r="D77" s="247"/>
      <c r="E77" s="247"/>
      <c r="F77" s="247"/>
      <c r="G77" s="247"/>
      <c r="H77" s="247"/>
      <c r="I77" s="247"/>
      <c r="J77" s="247"/>
      <c r="K77" s="247"/>
      <c r="L77" s="247"/>
      <c r="M77" s="247"/>
      <c r="N77" s="247"/>
      <c r="O77" s="247"/>
      <c r="P77" s="290"/>
      <c r="Q77" s="1445"/>
      <c r="R77" s="1443"/>
      <c r="S77" s="1443"/>
      <c r="T77" s="1443"/>
      <c r="U77" s="1443"/>
      <c r="V77" s="1443"/>
      <c r="W77" s="1443"/>
      <c r="X77" s="110" t="s">
        <v>106</v>
      </c>
      <c r="Y77" s="110" t="s">
        <v>115</v>
      </c>
      <c r="Z77" s="110" t="s">
        <v>33</v>
      </c>
      <c r="AA77" s="110" t="s">
        <v>116</v>
      </c>
      <c r="AB77" s="110" t="s">
        <v>108</v>
      </c>
      <c r="AC77" s="110" t="s">
        <v>34</v>
      </c>
      <c r="AD77" s="110" t="s">
        <v>35</v>
      </c>
      <c r="AE77" s="565" t="s">
        <v>372</v>
      </c>
      <c r="AF77" s="110" t="s">
        <v>29</v>
      </c>
      <c r="AG77" s="1443"/>
      <c r="AH77" s="1443"/>
      <c r="AI77" s="993"/>
      <c r="BV77" s="8"/>
    </row>
    <row r="78" spans="1:74" ht="24.75" customHeight="1">
      <c r="A78" s="1145" t="s">
        <v>72</v>
      </c>
      <c r="B78" s="1148" t="s">
        <v>60</v>
      </c>
      <c r="C78" s="1242" t="s">
        <v>134</v>
      </c>
      <c r="D78" s="1400" t="s">
        <v>135</v>
      </c>
      <c r="E78" s="1396" t="s">
        <v>137</v>
      </c>
      <c r="F78" s="1148" t="s">
        <v>136</v>
      </c>
      <c r="G78" s="1441" t="s">
        <v>88</v>
      </c>
      <c r="H78" s="1436" t="s">
        <v>106</v>
      </c>
      <c r="I78" s="1396" t="s">
        <v>138</v>
      </c>
      <c r="J78" s="1148" t="s">
        <v>139</v>
      </c>
      <c r="K78" s="108" t="s">
        <v>88</v>
      </c>
      <c r="L78" s="109" t="s">
        <v>80</v>
      </c>
      <c r="M78" s="67"/>
      <c r="N78" s="68"/>
      <c r="O78" s="61"/>
      <c r="P78" s="66"/>
      <c r="Q78" s="121">
        <v>5541</v>
      </c>
      <c r="R78" s="144">
        <v>0</v>
      </c>
      <c r="S78" s="144">
        <v>0</v>
      </c>
      <c r="T78" s="144">
        <v>0</v>
      </c>
      <c r="U78" s="144">
        <v>0</v>
      </c>
      <c r="V78" s="144">
        <v>0</v>
      </c>
      <c r="W78" s="144">
        <v>0</v>
      </c>
      <c r="X78" s="144">
        <v>24</v>
      </c>
      <c r="Y78" s="144">
        <v>0</v>
      </c>
      <c r="Z78" s="144">
        <v>0</v>
      </c>
      <c r="AA78" s="144">
        <v>2</v>
      </c>
      <c r="AB78" s="144">
        <v>0</v>
      </c>
      <c r="AC78" s="144">
        <v>0</v>
      </c>
      <c r="AD78" s="144">
        <v>1</v>
      </c>
      <c r="AE78" s="340"/>
      <c r="AF78" s="144">
        <v>7</v>
      </c>
      <c r="AG78" s="144">
        <v>4</v>
      </c>
      <c r="AH78" s="122">
        <v>16</v>
      </c>
      <c r="AI78" s="79">
        <v>0</v>
      </c>
      <c r="BR78" s="8"/>
      <c r="BS78" s="8"/>
      <c r="BT78" s="8"/>
      <c r="BU78" s="8"/>
      <c r="BV78" s="8"/>
    </row>
    <row r="79" spans="1:74" ht="24.75" customHeight="1">
      <c r="A79" s="1399"/>
      <c r="B79" s="1127"/>
      <c r="C79" s="1138"/>
      <c r="D79" s="1121"/>
      <c r="E79" s="1141"/>
      <c r="F79" s="1127"/>
      <c r="G79" s="1152"/>
      <c r="H79" s="1428"/>
      <c r="I79" s="1141"/>
      <c r="J79" s="1127"/>
      <c r="K79" s="44" t="s">
        <v>89</v>
      </c>
      <c r="L79" s="41" t="s">
        <v>82</v>
      </c>
      <c r="M79" s="65"/>
      <c r="N79" s="38"/>
      <c r="O79" s="60"/>
      <c r="P79" s="42"/>
      <c r="Q79" s="152">
        <v>522</v>
      </c>
      <c r="R79" s="142">
        <v>0</v>
      </c>
      <c r="S79" s="142">
        <v>0</v>
      </c>
      <c r="T79" s="142">
        <v>0</v>
      </c>
      <c r="U79" s="142">
        <v>0</v>
      </c>
      <c r="V79" s="142">
        <v>0</v>
      </c>
      <c r="W79" s="142">
        <v>0</v>
      </c>
      <c r="X79" s="142">
        <v>44</v>
      </c>
      <c r="Y79" s="142">
        <v>0</v>
      </c>
      <c r="Z79" s="142">
        <v>0</v>
      </c>
      <c r="AA79" s="142">
        <v>0</v>
      </c>
      <c r="AB79" s="142">
        <v>0</v>
      </c>
      <c r="AC79" s="142">
        <v>0</v>
      </c>
      <c r="AD79" s="142">
        <v>1</v>
      </c>
      <c r="AE79" s="332"/>
      <c r="AF79" s="142">
        <v>2</v>
      </c>
      <c r="AG79" s="142">
        <v>3</v>
      </c>
      <c r="AH79" s="134">
        <v>51</v>
      </c>
      <c r="AI79" s="82">
        <v>0</v>
      </c>
      <c r="BR79" s="8"/>
      <c r="BS79" s="8"/>
      <c r="BT79" s="8"/>
      <c r="BU79" s="8"/>
      <c r="BV79" s="8"/>
    </row>
    <row r="80" spans="1:74" ht="24.75" customHeight="1" thickBot="1">
      <c r="A80" s="1399"/>
      <c r="B80" s="1127"/>
      <c r="C80" s="1138"/>
      <c r="D80" s="1121"/>
      <c r="E80" s="1141"/>
      <c r="F80" s="1127"/>
      <c r="G80" s="1116"/>
      <c r="H80" s="1429"/>
      <c r="I80" s="1142"/>
      <c r="J80" s="1143"/>
      <c r="K80" s="44" t="s">
        <v>90</v>
      </c>
      <c r="L80" s="41" t="s">
        <v>112</v>
      </c>
      <c r="M80" s="65"/>
      <c r="N80" s="38"/>
      <c r="O80" s="60"/>
      <c r="P80" s="42"/>
      <c r="Q80" s="116">
        <v>83</v>
      </c>
      <c r="R80" s="145">
        <v>0</v>
      </c>
      <c r="S80" s="145">
        <v>0</v>
      </c>
      <c r="T80" s="145">
        <v>0</v>
      </c>
      <c r="U80" s="145">
        <v>0</v>
      </c>
      <c r="V80" s="145">
        <v>0</v>
      </c>
      <c r="W80" s="145">
        <v>0</v>
      </c>
      <c r="X80" s="145">
        <v>36</v>
      </c>
      <c r="Y80" s="145">
        <v>0</v>
      </c>
      <c r="Z80" s="145">
        <v>0</v>
      </c>
      <c r="AA80" s="145">
        <v>0</v>
      </c>
      <c r="AB80" s="145">
        <v>0</v>
      </c>
      <c r="AC80" s="145">
        <v>0</v>
      </c>
      <c r="AD80" s="145">
        <v>0</v>
      </c>
      <c r="AE80" s="328"/>
      <c r="AF80" s="145">
        <v>3</v>
      </c>
      <c r="AG80" s="145">
        <v>0</v>
      </c>
      <c r="AH80" s="146">
        <v>35</v>
      </c>
      <c r="AI80" s="82">
        <v>0</v>
      </c>
      <c r="BR80" s="8"/>
      <c r="BS80" s="8"/>
      <c r="BT80" s="8"/>
      <c r="BU80" s="8"/>
      <c r="BV80" s="8"/>
    </row>
    <row r="81" spans="1:74" ht="17.25" customHeight="1">
      <c r="A81" s="1399"/>
      <c r="B81" s="1127"/>
      <c r="C81" s="1138"/>
      <c r="D81" s="1121"/>
      <c r="E81" s="1141"/>
      <c r="F81" s="1127"/>
      <c r="G81" s="1115" t="s">
        <v>89</v>
      </c>
      <c r="H81" s="1117" t="s">
        <v>107</v>
      </c>
      <c r="I81" s="1140" t="s">
        <v>140</v>
      </c>
      <c r="J81" s="1126" t="s">
        <v>141</v>
      </c>
      <c r="K81" s="1115" t="s">
        <v>88</v>
      </c>
      <c r="L81" s="1427" t="s">
        <v>119</v>
      </c>
      <c r="M81" s="1141" t="s">
        <v>113</v>
      </c>
      <c r="N81" s="1127" t="s">
        <v>114</v>
      </c>
      <c r="O81" s="44" t="s">
        <v>88</v>
      </c>
      <c r="P81" s="41" t="s">
        <v>115</v>
      </c>
      <c r="Q81" s="161">
        <v>0</v>
      </c>
      <c r="R81" s="162">
        <v>215</v>
      </c>
      <c r="S81" s="162">
        <v>2</v>
      </c>
      <c r="T81" s="162">
        <v>15</v>
      </c>
      <c r="U81" s="162">
        <v>0</v>
      </c>
      <c r="V81" s="162">
        <v>0</v>
      </c>
      <c r="W81" s="162">
        <v>1</v>
      </c>
      <c r="X81" s="162">
        <v>6</v>
      </c>
      <c r="Y81" s="162">
        <v>3</v>
      </c>
      <c r="Z81" s="162">
        <v>0</v>
      </c>
      <c r="AA81" s="162">
        <v>0</v>
      </c>
      <c r="AB81" s="162">
        <v>0</v>
      </c>
      <c r="AC81" s="162">
        <v>0</v>
      </c>
      <c r="AD81" s="162">
        <v>0</v>
      </c>
      <c r="AE81" s="340"/>
      <c r="AF81" s="162">
        <v>0</v>
      </c>
      <c r="AG81" s="162">
        <v>0</v>
      </c>
      <c r="AH81" s="163">
        <v>1</v>
      </c>
      <c r="AI81" s="82">
        <v>0</v>
      </c>
      <c r="BS81" s="8"/>
      <c r="BT81" s="8"/>
      <c r="BU81" s="8"/>
      <c r="BV81" s="8"/>
    </row>
    <row r="82" spans="1:74" ht="17.25" customHeight="1">
      <c r="A82" s="1399"/>
      <c r="B82" s="1127"/>
      <c r="C82" s="1138"/>
      <c r="D82" s="1121"/>
      <c r="E82" s="1141"/>
      <c r="F82" s="1127"/>
      <c r="G82" s="1152"/>
      <c r="H82" s="1121"/>
      <c r="I82" s="1141"/>
      <c r="J82" s="1127"/>
      <c r="K82" s="1152"/>
      <c r="L82" s="1428"/>
      <c r="M82" s="1141"/>
      <c r="N82" s="1127"/>
      <c r="O82" s="44" t="s">
        <v>89</v>
      </c>
      <c r="P82" s="41" t="s">
        <v>33</v>
      </c>
      <c r="Q82" s="164">
        <v>0</v>
      </c>
      <c r="R82" s="165">
        <v>2</v>
      </c>
      <c r="S82" s="165">
        <v>33</v>
      </c>
      <c r="T82" s="165">
        <v>10</v>
      </c>
      <c r="U82" s="165">
        <v>2</v>
      </c>
      <c r="V82" s="165">
        <v>0</v>
      </c>
      <c r="W82" s="165">
        <v>0</v>
      </c>
      <c r="X82" s="165">
        <v>2</v>
      </c>
      <c r="Y82" s="165">
        <v>0</v>
      </c>
      <c r="Z82" s="165">
        <v>1</v>
      </c>
      <c r="AA82" s="165">
        <v>0</v>
      </c>
      <c r="AB82" s="165">
        <v>0</v>
      </c>
      <c r="AC82" s="165">
        <v>0</v>
      </c>
      <c r="AD82" s="165">
        <v>0</v>
      </c>
      <c r="AE82" s="316"/>
      <c r="AF82" s="165">
        <v>0</v>
      </c>
      <c r="AG82" s="165">
        <v>0</v>
      </c>
      <c r="AH82" s="166">
        <v>0</v>
      </c>
      <c r="AI82" s="82">
        <v>0</v>
      </c>
      <c r="BV82" s="8"/>
    </row>
    <row r="83" spans="1:74" ht="17.25" customHeight="1">
      <c r="A83" s="1399"/>
      <c r="B83" s="1127"/>
      <c r="C83" s="1138"/>
      <c r="D83" s="1121"/>
      <c r="E83" s="1141"/>
      <c r="F83" s="1127"/>
      <c r="G83" s="1152"/>
      <c r="H83" s="1121"/>
      <c r="I83" s="1141"/>
      <c r="J83" s="1127"/>
      <c r="K83" s="1152"/>
      <c r="L83" s="1428"/>
      <c r="M83" s="1141"/>
      <c r="N83" s="1127"/>
      <c r="O83" s="44" t="s">
        <v>90</v>
      </c>
      <c r="P83" s="41" t="s">
        <v>116</v>
      </c>
      <c r="Q83" s="164">
        <v>0</v>
      </c>
      <c r="R83" s="165">
        <v>10</v>
      </c>
      <c r="S83" s="165">
        <v>15</v>
      </c>
      <c r="T83" s="165">
        <v>420</v>
      </c>
      <c r="U83" s="165">
        <v>2</v>
      </c>
      <c r="V83" s="165">
        <v>0</v>
      </c>
      <c r="W83" s="165">
        <v>1</v>
      </c>
      <c r="X83" s="165">
        <v>6</v>
      </c>
      <c r="Y83" s="165">
        <v>0</v>
      </c>
      <c r="Z83" s="165">
        <v>0</v>
      </c>
      <c r="AA83" s="165">
        <v>18</v>
      </c>
      <c r="AB83" s="165">
        <v>2</v>
      </c>
      <c r="AC83" s="165">
        <v>0</v>
      </c>
      <c r="AD83" s="165">
        <v>0</v>
      </c>
      <c r="AE83" s="316"/>
      <c r="AF83" s="165">
        <v>2</v>
      </c>
      <c r="AG83" s="165">
        <v>0</v>
      </c>
      <c r="AH83" s="166">
        <v>7</v>
      </c>
      <c r="AI83" s="82">
        <v>0</v>
      </c>
      <c r="BV83" s="8"/>
    </row>
    <row r="84" spans="1:74" ht="17.25" customHeight="1">
      <c r="A84" s="1399"/>
      <c r="B84" s="1127"/>
      <c r="C84" s="1138"/>
      <c r="D84" s="1121"/>
      <c r="E84" s="1141"/>
      <c r="F84" s="1127"/>
      <c r="G84" s="1152"/>
      <c r="H84" s="1121"/>
      <c r="I84" s="1141"/>
      <c r="J84" s="1127"/>
      <c r="K84" s="1116"/>
      <c r="L84" s="1429"/>
      <c r="M84" s="1142"/>
      <c r="N84" s="1143"/>
      <c r="O84" s="44" t="s">
        <v>111</v>
      </c>
      <c r="P84" s="41" t="s">
        <v>35</v>
      </c>
      <c r="Q84" s="164">
        <v>0</v>
      </c>
      <c r="R84" s="165">
        <v>3</v>
      </c>
      <c r="S84" s="165">
        <v>0</v>
      </c>
      <c r="T84" s="165">
        <v>2</v>
      </c>
      <c r="U84" s="165">
        <v>1</v>
      </c>
      <c r="V84" s="165">
        <v>0</v>
      </c>
      <c r="W84" s="165">
        <v>14</v>
      </c>
      <c r="X84" s="165">
        <v>2</v>
      </c>
      <c r="Y84" s="165">
        <v>0</v>
      </c>
      <c r="Z84" s="165">
        <v>0</v>
      </c>
      <c r="AA84" s="165">
        <v>0</v>
      </c>
      <c r="AB84" s="165">
        <v>0</v>
      </c>
      <c r="AC84" s="165">
        <v>0</v>
      </c>
      <c r="AD84" s="165">
        <v>0</v>
      </c>
      <c r="AE84" s="316"/>
      <c r="AF84" s="165">
        <v>0</v>
      </c>
      <c r="AG84" s="165">
        <v>0</v>
      </c>
      <c r="AH84" s="166">
        <v>3</v>
      </c>
      <c r="AI84" s="82">
        <v>0</v>
      </c>
      <c r="BV84" s="8"/>
    </row>
    <row r="85" spans="1:74" ht="17.25" customHeight="1">
      <c r="A85" s="1399"/>
      <c r="B85" s="1127"/>
      <c r="C85" s="1138"/>
      <c r="D85" s="1121"/>
      <c r="E85" s="1141"/>
      <c r="F85" s="1127"/>
      <c r="G85" s="1152"/>
      <c r="H85" s="1121"/>
      <c r="I85" s="1141"/>
      <c r="J85" s="1127"/>
      <c r="K85" s="1115" t="s">
        <v>61</v>
      </c>
      <c r="L85" s="1117" t="s">
        <v>120</v>
      </c>
      <c r="M85" s="1141" t="s">
        <v>113</v>
      </c>
      <c r="N85" s="1127" t="s">
        <v>114</v>
      </c>
      <c r="O85" s="44" t="s">
        <v>88</v>
      </c>
      <c r="P85" s="41" t="s">
        <v>115</v>
      </c>
      <c r="Q85" s="164">
        <v>0</v>
      </c>
      <c r="R85" s="165">
        <v>125</v>
      </c>
      <c r="S85" s="165">
        <v>4</v>
      </c>
      <c r="T85" s="165">
        <v>3</v>
      </c>
      <c r="U85" s="165">
        <v>0</v>
      </c>
      <c r="V85" s="165">
        <v>0</v>
      </c>
      <c r="W85" s="165">
        <v>0</v>
      </c>
      <c r="X85" s="165">
        <v>2</v>
      </c>
      <c r="Y85" s="165">
        <v>1</v>
      </c>
      <c r="Z85" s="165">
        <v>0</v>
      </c>
      <c r="AA85" s="165">
        <v>0</v>
      </c>
      <c r="AB85" s="165">
        <v>0</v>
      </c>
      <c r="AC85" s="165">
        <v>0</v>
      </c>
      <c r="AD85" s="165">
        <v>0</v>
      </c>
      <c r="AE85" s="316"/>
      <c r="AF85" s="165">
        <v>1</v>
      </c>
      <c r="AG85" s="165">
        <v>0</v>
      </c>
      <c r="AH85" s="166">
        <v>4</v>
      </c>
      <c r="AI85" s="82">
        <v>0</v>
      </c>
      <c r="BV85" s="8"/>
    </row>
    <row r="86" spans="1:74" ht="17.25" customHeight="1">
      <c r="A86" s="1399"/>
      <c r="B86" s="1127"/>
      <c r="C86" s="1138"/>
      <c r="D86" s="1121"/>
      <c r="E86" s="1141"/>
      <c r="F86" s="1127"/>
      <c r="G86" s="1152"/>
      <c r="H86" s="1121"/>
      <c r="I86" s="1141"/>
      <c r="J86" s="1127"/>
      <c r="K86" s="1152"/>
      <c r="L86" s="1121"/>
      <c r="M86" s="1141"/>
      <c r="N86" s="1127"/>
      <c r="O86" s="44" t="s">
        <v>89</v>
      </c>
      <c r="P86" s="41" t="s">
        <v>33</v>
      </c>
      <c r="Q86" s="164">
        <v>0</v>
      </c>
      <c r="R86" s="165">
        <v>3</v>
      </c>
      <c r="S86" s="165">
        <v>85</v>
      </c>
      <c r="T86" s="165">
        <v>11</v>
      </c>
      <c r="U86" s="165">
        <v>1</v>
      </c>
      <c r="V86" s="165">
        <v>10</v>
      </c>
      <c r="W86" s="165">
        <v>0</v>
      </c>
      <c r="X86" s="165">
        <v>1</v>
      </c>
      <c r="Y86" s="165">
        <v>0</v>
      </c>
      <c r="Z86" s="165">
        <v>1</v>
      </c>
      <c r="AA86" s="165">
        <v>0</v>
      </c>
      <c r="AB86" s="165">
        <v>0</v>
      </c>
      <c r="AC86" s="165">
        <v>0</v>
      </c>
      <c r="AD86" s="165">
        <v>0</v>
      </c>
      <c r="AE86" s="316"/>
      <c r="AF86" s="165">
        <v>0</v>
      </c>
      <c r="AG86" s="165">
        <v>0</v>
      </c>
      <c r="AH86" s="166">
        <v>0</v>
      </c>
      <c r="AI86" s="82">
        <v>0</v>
      </c>
      <c r="BV86" s="8"/>
    </row>
    <row r="87" spans="1:74" ht="17.25" customHeight="1">
      <c r="A87" s="1399"/>
      <c r="B87" s="1127"/>
      <c r="C87" s="1138"/>
      <c r="D87" s="1121"/>
      <c r="E87" s="1141"/>
      <c r="F87" s="1127"/>
      <c r="G87" s="1152"/>
      <c r="H87" s="1121"/>
      <c r="I87" s="1141"/>
      <c r="J87" s="1127"/>
      <c r="K87" s="1152"/>
      <c r="L87" s="1121"/>
      <c r="M87" s="1141"/>
      <c r="N87" s="1127"/>
      <c r="O87" s="44" t="s">
        <v>90</v>
      </c>
      <c r="P87" s="41" t="s">
        <v>116</v>
      </c>
      <c r="Q87" s="164">
        <v>0</v>
      </c>
      <c r="R87" s="165">
        <v>3</v>
      </c>
      <c r="S87" s="165">
        <v>18</v>
      </c>
      <c r="T87" s="165">
        <v>260</v>
      </c>
      <c r="U87" s="165">
        <v>11</v>
      </c>
      <c r="V87" s="165">
        <v>4</v>
      </c>
      <c r="W87" s="165">
        <v>5</v>
      </c>
      <c r="X87" s="165">
        <v>2</v>
      </c>
      <c r="Y87" s="165">
        <v>0</v>
      </c>
      <c r="Z87" s="165">
        <v>2</v>
      </c>
      <c r="AA87" s="165">
        <v>7</v>
      </c>
      <c r="AB87" s="165">
        <v>0</v>
      </c>
      <c r="AC87" s="165">
        <v>0</v>
      </c>
      <c r="AD87" s="165">
        <v>0</v>
      </c>
      <c r="AE87" s="316"/>
      <c r="AF87" s="165">
        <v>0</v>
      </c>
      <c r="AG87" s="165">
        <v>0</v>
      </c>
      <c r="AH87" s="166">
        <v>3</v>
      </c>
      <c r="AI87" s="82">
        <v>0</v>
      </c>
      <c r="BV87" s="8"/>
    </row>
    <row r="88" spans="1:74" ht="17.25" customHeight="1">
      <c r="A88" s="1399"/>
      <c r="B88" s="1127"/>
      <c r="C88" s="1138"/>
      <c r="D88" s="1121"/>
      <c r="E88" s="1141"/>
      <c r="F88" s="1127"/>
      <c r="G88" s="1152"/>
      <c r="H88" s="1121"/>
      <c r="I88" s="1141"/>
      <c r="J88" s="1127"/>
      <c r="K88" s="1116"/>
      <c r="L88" s="1118"/>
      <c r="M88" s="1142"/>
      <c r="N88" s="1143"/>
      <c r="O88" s="44" t="s">
        <v>111</v>
      </c>
      <c r="P88" s="41" t="s">
        <v>35</v>
      </c>
      <c r="Q88" s="164">
        <v>0</v>
      </c>
      <c r="R88" s="165">
        <v>1</v>
      </c>
      <c r="S88" s="165">
        <v>3</v>
      </c>
      <c r="T88" s="165">
        <v>1</v>
      </c>
      <c r="U88" s="165">
        <v>4</v>
      </c>
      <c r="V88" s="165">
        <v>0</v>
      </c>
      <c r="W88" s="165">
        <v>38</v>
      </c>
      <c r="X88" s="165">
        <v>4</v>
      </c>
      <c r="Y88" s="165">
        <v>0</v>
      </c>
      <c r="Z88" s="165">
        <v>1</v>
      </c>
      <c r="AA88" s="165">
        <v>0</v>
      </c>
      <c r="AB88" s="165">
        <v>1</v>
      </c>
      <c r="AC88" s="165">
        <v>0</v>
      </c>
      <c r="AD88" s="165">
        <v>0</v>
      </c>
      <c r="AE88" s="316"/>
      <c r="AF88" s="165">
        <v>0</v>
      </c>
      <c r="AG88" s="165">
        <v>0</v>
      </c>
      <c r="AH88" s="166">
        <v>1</v>
      </c>
      <c r="AI88" s="82">
        <v>0</v>
      </c>
      <c r="BV88" s="8"/>
    </row>
    <row r="89" spans="1:74" ht="17.25" customHeight="1">
      <c r="A89" s="1399"/>
      <c r="B89" s="1127"/>
      <c r="C89" s="1138"/>
      <c r="D89" s="1121"/>
      <c r="E89" s="1141"/>
      <c r="F89" s="1127"/>
      <c r="G89" s="1152"/>
      <c r="H89" s="1121"/>
      <c r="I89" s="1141"/>
      <c r="J89" s="1127"/>
      <c r="K89" s="1115" t="s">
        <v>62</v>
      </c>
      <c r="L89" s="1117" t="s">
        <v>29</v>
      </c>
      <c r="M89" s="1141" t="s">
        <v>113</v>
      </c>
      <c r="N89" s="1127" t="s">
        <v>114</v>
      </c>
      <c r="O89" s="44" t="s">
        <v>88</v>
      </c>
      <c r="P89" s="41" t="s">
        <v>115</v>
      </c>
      <c r="Q89" s="167">
        <v>0</v>
      </c>
      <c r="R89" s="168">
        <v>13</v>
      </c>
      <c r="S89" s="168">
        <v>0</v>
      </c>
      <c r="T89" s="168">
        <v>0</v>
      </c>
      <c r="U89" s="168">
        <v>0</v>
      </c>
      <c r="V89" s="168">
        <v>0</v>
      </c>
      <c r="W89" s="168">
        <v>1</v>
      </c>
      <c r="X89" s="168">
        <v>1</v>
      </c>
      <c r="Y89" s="168">
        <v>0</v>
      </c>
      <c r="Z89" s="168">
        <v>0</v>
      </c>
      <c r="AA89" s="168">
        <v>0</v>
      </c>
      <c r="AB89" s="168">
        <v>0</v>
      </c>
      <c r="AC89" s="168">
        <v>0</v>
      </c>
      <c r="AD89" s="168">
        <v>0</v>
      </c>
      <c r="AE89" s="327"/>
      <c r="AF89" s="168">
        <v>0</v>
      </c>
      <c r="AG89" s="168">
        <v>0</v>
      </c>
      <c r="AH89" s="169">
        <v>1</v>
      </c>
      <c r="AI89" s="82">
        <v>0</v>
      </c>
      <c r="BV89" s="8"/>
    </row>
    <row r="90" spans="1:74" ht="17.25" customHeight="1">
      <c r="A90" s="1399"/>
      <c r="B90" s="1127"/>
      <c r="C90" s="1138"/>
      <c r="D90" s="1121"/>
      <c r="E90" s="1141"/>
      <c r="F90" s="1127"/>
      <c r="G90" s="1152"/>
      <c r="H90" s="1121"/>
      <c r="I90" s="1141"/>
      <c r="J90" s="1127"/>
      <c r="K90" s="1152"/>
      <c r="L90" s="1121"/>
      <c r="M90" s="1141"/>
      <c r="N90" s="1127"/>
      <c r="O90" s="44" t="s">
        <v>89</v>
      </c>
      <c r="P90" s="41" t="s">
        <v>33</v>
      </c>
      <c r="Q90" s="164"/>
      <c r="R90" s="165"/>
      <c r="S90" s="165"/>
      <c r="T90" s="165"/>
      <c r="U90" s="165"/>
      <c r="V90" s="165"/>
      <c r="W90" s="165"/>
      <c r="X90" s="165"/>
      <c r="Y90" s="165"/>
      <c r="Z90" s="165"/>
      <c r="AA90" s="165"/>
      <c r="AB90" s="165"/>
      <c r="AC90" s="165"/>
      <c r="AD90" s="165"/>
      <c r="AE90" s="316"/>
      <c r="AF90" s="165"/>
      <c r="AG90" s="165"/>
      <c r="AH90" s="166"/>
      <c r="AI90" s="82"/>
      <c r="BV90" s="8"/>
    </row>
    <row r="91" spans="1:74" ht="17.25" customHeight="1">
      <c r="A91" s="1399"/>
      <c r="B91" s="1127"/>
      <c r="C91" s="1138"/>
      <c r="D91" s="1121"/>
      <c r="E91" s="1141"/>
      <c r="F91" s="1127"/>
      <c r="G91" s="1152"/>
      <c r="H91" s="1121"/>
      <c r="I91" s="1141"/>
      <c r="J91" s="1127"/>
      <c r="K91" s="1152"/>
      <c r="L91" s="1121"/>
      <c r="M91" s="1141"/>
      <c r="N91" s="1127"/>
      <c r="O91" s="44" t="s">
        <v>90</v>
      </c>
      <c r="P91" s="41" t="s">
        <v>116</v>
      </c>
      <c r="Q91" s="164">
        <v>0</v>
      </c>
      <c r="R91" s="165">
        <v>0</v>
      </c>
      <c r="S91" s="165">
        <v>1</v>
      </c>
      <c r="T91" s="165">
        <v>21</v>
      </c>
      <c r="U91" s="165">
        <v>0</v>
      </c>
      <c r="V91" s="165">
        <v>1</v>
      </c>
      <c r="W91" s="165">
        <v>1</v>
      </c>
      <c r="X91" s="165">
        <v>1</v>
      </c>
      <c r="Y91" s="165">
        <v>0</v>
      </c>
      <c r="Z91" s="165">
        <v>0</v>
      </c>
      <c r="AA91" s="165">
        <v>0</v>
      </c>
      <c r="AB91" s="165">
        <v>0</v>
      </c>
      <c r="AC91" s="165">
        <v>0</v>
      </c>
      <c r="AD91" s="165">
        <v>0</v>
      </c>
      <c r="AE91" s="316"/>
      <c r="AF91" s="165">
        <v>0</v>
      </c>
      <c r="AG91" s="165">
        <v>0</v>
      </c>
      <c r="AH91" s="166">
        <v>2</v>
      </c>
      <c r="AI91" s="82">
        <v>0</v>
      </c>
      <c r="BV91" s="8"/>
    </row>
    <row r="92" spans="1:74" ht="17.25" customHeight="1" thickBot="1">
      <c r="A92" s="1399"/>
      <c r="B92" s="1127"/>
      <c r="C92" s="1138"/>
      <c r="D92" s="1121"/>
      <c r="E92" s="1141"/>
      <c r="F92" s="1127"/>
      <c r="G92" s="1116"/>
      <c r="H92" s="1118"/>
      <c r="I92" s="1142"/>
      <c r="J92" s="1143"/>
      <c r="K92" s="1116"/>
      <c r="L92" s="1118"/>
      <c r="M92" s="1142"/>
      <c r="N92" s="1143"/>
      <c r="O92" s="44" t="s">
        <v>111</v>
      </c>
      <c r="P92" s="41" t="s">
        <v>35</v>
      </c>
      <c r="Q92" s="170">
        <v>0</v>
      </c>
      <c r="R92" s="171">
        <v>0</v>
      </c>
      <c r="S92" s="171">
        <v>0</v>
      </c>
      <c r="T92" s="171">
        <v>0</v>
      </c>
      <c r="U92" s="171">
        <v>0</v>
      </c>
      <c r="V92" s="171">
        <v>0</v>
      </c>
      <c r="W92" s="171">
        <v>9</v>
      </c>
      <c r="X92" s="171">
        <v>0</v>
      </c>
      <c r="Y92" s="171">
        <v>0</v>
      </c>
      <c r="Z92" s="171">
        <v>0</v>
      </c>
      <c r="AA92" s="171">
        <v>0</v>
      </c>
      <c r="AB92" s="171">
        <v>0</v>
      </c>
      <c r="AC92" s="171">
        <v>0</v>
      </c>
      <c r="AD92" s="171">
        <v>0</v>
      </c>
      <c r="AE92" s="328"/>
      <c r="AF92" s="171">
        <v>0</v>
      </c>
      <c r="AG92" s="171">
        <v>0</v>
      </c>
      <c r="AH92" s="172">
        <v>2</v>
      </c>
      <c r="AI92" s="82">
        <v>0</v>
      </c>
      <c r="BV92" s="8"/>
    </row>
    <row r="93" spans="1:74" ht="13.5" thickBot="1">
      <c r="A93" s="1399"/>
      <c r="B93" s="1127"/>
      <c r="C93" s="1138"/>
      <c r="D93" s="1121"/>
      <c r="E93" s="1141"/>
      <c r="F93" s="1127"/>
      <c r="G93" s="44" t="s">
        <v>90</v>
      </c>
      <c r="H93" s="88" t="s">
        <v>108</v>
      </c>
      <c r="I93" s="87"/>
      <c r="J93" s="38"/>
      <c r="K93" s="60"/>
      <c r="L93" s="42"/>
      <c r="M93" s="65"/>
      <c r="N93" s="38"/>
      <c r="O93" s="60"/>
      <c r="P93" s="42"/>
      <c r="Q93" s="176">
        <v>0</v>
      </c>
      <c r="R93" s="177">
        <v>0</v>
      </c>
      <c r="S93" s="177">
        <v>0</v>
      </c>
      <c r="T93" s="177">
        <v>0</v>
      </c>
      <c r="U93" s="177">
        <v>239</v>
      </c>
      <c r="V93" s="177">
        <v>0</v>
      </c>
      <c r="W93" s="177">
        <v>0</v>
      </c>
      <c r="X93" s="177">
        <v>6</v>
      </c>
      <c r="Y93" s="177">
        <v>2</v>
      </c>
      <c r="Z93" s="177">
        <v>0</v>
      </c>
      <c r="AA93" s="177">
        <v>3</v>
      </c>
      <c r="AB93" s="177">
        <v>9</v>
      </c>
      <c r="AC93" s="177">
        <v>0</v>
      </c>
      <c r="AD93" s="177">
        <v>0</v>
      </c>
      <c r="AE93" s="324"/>
      <c r="AF93" s="177">
        <v>0</v>
      </c>
      <c r="AG93" s="177">
        <v>0</v>
      </c>
      <c r="AH93" s="178">
        <v>4</v>
      </c>
      <c r="AI93" s="82">
        <v>0</v>
      </c>
      <c r="BV93" s="8"/>
    </row>
    <row r="94" spans="1:74" ht="27" customHeight="1">
      <c r="A94" s="1399"/>
      <c r="B94" s="1127"/>
      <c r="C94" s="1138"/>
      <c r="D94" s="1121"/>
      <c r="E94" s="1141"/>
      <c r="F94" s="1127"/>
      <c r="G94" s="1115" t="s">
        <v>111</v>
      </c>
      <c r="H94" s="1117" t="s">
        <v>34</v>
      </c>
      <c r="I94" s="1140" t="s">
        <v>553</v>
      </c>
      <c r="J94" s="1126" t="s">
        <v>142</v>
      </c>
      <c r="K94" s="44" t="s">
        <v>88</v>
      </c>
      <c r="L94" s="41" t="s">
        <v>119</v>
      </c>
      <c r="M94" s="65"/>
      <c r="N94" s="38"/>
      <c r="O94" s="60"/>
      <c r="P94" s="42"/>
      <c r="Q94" s="161">
        <v>0</v>
      </c>
      <c r="R94" s="162">
        <v>1</v>
      </c>
      <c r="S94" s="162">
        <v>0</v>
      </c>
      <c r="T94" s="162">
        <v>0</v>
      </c>
      <c r="U94" s="162">
        <v>0</v>
      </c>
      <c r="V94" s="162">
        <v>7</v>
      </c>
      <c r="W94" s="162">
        <v>0</v>
      </c>
      <c r="X94" s="162">
        <v>0</v>
      </c>
      <c r="Y94" s="162">
        <v>0</v>
      </c>
      <c r="Z94" s="162">
        <v>0</v>
      </c>
      <c r="AA94" s="162">
        <v>0</v>
      </c>
      <c r="AB94" s="162">
        <v>0</v>
      </c>
      <c r="AC94" s="162">
        <v>0</v>
      </c>
      <c r="AD94" s="162">
        <v>0</v>
      </c>
      <c r="AE94" s="340"/>
      <c r="AF94" s="162">
        <v>0</v>
      </c>
      <c r="AG94" s="162">
        <v>0</v>
      </c>
      <c r="AH94" s="163">
        <v>1</v>
      </c>
      <c r="AI94" s="82">
        <v>0</v>
      </c>
      <c r="BV94" s="8"/>
    </row>
    <row r="95" spans="1:74" ht="27" customHeight="1">
      <c r="A95" s="1399"/>
      <c r="B95" s="1127"/>
      <c r="C95" s="1138"/>
      <c r="D95" s="1121"/>
      <c r="E95" s="1141"/>
      <c r="F95" s="1127"/>
      <c r="G95" s="1152"/>
      <c r="H95" s="1121"/>
      <c r="I95" s="1141"/>
      <c r="J95" s="1127"/>
      <c r="K95" s="44" t="s">
        <v>61</v>
      </c>
      <c r="L95" s="41" t="s">
        <v>120</v>
      </c>
      <c r="M95" s="65"/>
      <c r="N95" s="38"/>
      <c r="O95" s="60"/>
      <c r="P95" s="42"/>
      <c r="Q95" s="164">
        <v>0</v>
      </c>
      <c r="R95" s="165">
        <v>1</v>
      </c>
      <c r="S95" s="165">
        <v>1</v>
      </c>
      <c r="T95" s="165">
        <v>1</v>
      </c>
      <c r="U95" s="165">
        <v>2</v>
      </c>
      <c r="V95" s="165">
        <v>142</v>
      </c>
      <c r="W95" s="165">
        <v>0</v>
      </c>
      <c r="X95" s="165">
        <v>2</v>
      </c>
      <c r="Y95" s="165">
        <v>0</v>
      </c>
      <c r="Z95" s="165">
        <v>1</v>
      </c>
      <c r="AA95" s="165">
        <v>2</v>
      </c>
      <c r="AB95" s="165">
        <v>0</v>
      </c>
      <c r="AC95" s="165">
        <v>4</v>
      </c>
      <c r="AD95" s="165">
        <v>0</v>
      </c>
      <c r="AE95" s="316"/>
      <c r="AF95" s="165">
        <v>0</v>
      </c>
      <c r="AG95" s="165">
        <v>0</v>
      </c>
      <c r="AH95" s="166">
        <v>7</v>
      </c>
      <c r="AI95" s="82">
        <v>0</v>
      </c>
      <c r="BV95" s="8"/>
    </row>
    <row r="96" spans="1:74" ht="27" customHeight="1" thickBot="1">
      <c r="A96" s="1399"/>
      <c r="B96" s="1127"/>
      <c r="C96" s="1216"/>
      <c r="D96" s="1118"/>
      <c r="E96" s="1142"/>
      <c r="F96" s="1143"/>
      <c r="G96" s="1116"/>
      <c r="H96" s="1118"/>
      <c r="I96" s="1142"/>
      <c r="J96" s="1143"/>
      <c r="K96" s="44" t="s">
        <v>62</v>
      </c>
      <c r="L96" s="41" t="s">
        <v>29</v>
      </c>
      <c r="M96" s="65"/>
      <c r="N96" s="38"/>
      <c r="O96" s="60"/>
      <c r="P96" s="42"/>
      <c r="Q96" s="173">
        <v>0</v>
      </c>
      <c r="R96" s="194">
        <v>0</v>
      </c>
      <c r="S96" s="165">
        <v>0</v>
      </c>
      <c r="T96" s="165">
        <v>0</v>
      </c>
      <c r="U96" s="174">
        <v>0</v>
      </c>
      <c r="V96" s="194">
        <v>1</v>
      </c>
      <c r="W96" s="194">
        <v>0</v>
      </c>
      <c r="X96" s="174">
        <v>0</v>
      </c>
      <c r="Y96" s="194">
        <v>0</v>
      </c>
      <c r="Z96" s="165">
        <v>0</v>
      </c>
      <c r="AA96" s="165">
        <v>0</v>
      </c>
      <c r="AB96" s="174">
        <v>0</v>
      </c>
      <c r="AC96" s="194">
        <v>0</v>
      </c>
      <c r="AD96" s="234">
        <v>0</v>
      </c>
      <c r="AE96" s="332"/>
      <c r="AF96" s="174">
        <v>0</v>
      </c>
      <c r="AG96" s="174">
        <v>0</v>
      </c>
      <c r="AH96" s="175">
        <v>0</v>
      </c>
      <c r="AI96" s="82">
        <v>0</v>
      </c>
      <c r="BV96" s="8"/>
    </row>
    <row r="97" spans="1:74" ht="13.5" thickBot="1">
      <c r="A97" s="1147"/>
      <c r="B97" s="1128"/>
      <c r="C97" s="48">
        <v>0</v>
      </c>
      <c r="D97" s="71" t="s">
        <v>63</v>
      </c>
      <c r="E97" s="72"/>
      <c r="F97" s="73"/>
      <c r="G97" s="74"/>
      <c r="H97" s="71"/>
      <c r="I97" s="72"/>
      <c r="J97" s="73"/>
      <c r="K97" s="74"/>
      <c r="L97" s="71"/>
      <c r="M97" s="72"/>
      <c r="N97" s="73"/>
      <c r="O97" s="74"/>
      <c r="P97" s="71"/>
      <c r="Q97" s="193">
        <v>1</v>
      </c>
      <c r="R97" s="199">
        <v>0</v>
      </c>
      <c r="S97" s="200">
        <v>0</v>
      </c>
      <c r="T97" s="198">
        <v>0</v>
      </c>
      <c r="U97" s="192">
        <v>14</v>
      </c>
      <c r="V97" s="199">
        <v>0</v>
      </c>
      <c r="W97" s="201">
        <v>0</v>
      </c>
      <c r="X97" s="179">
        <v>3360</v>
      </c>
      <c r="Y97" s="202">
        <v>42</v>
      </c>
      <c r="Z97" s="203">
        <v>48</v>
      </c>
      <c r="AA97" s="175">
        <v>560</v>
      </c>
      <c r="AB97" s="191">
        <v>61</v>
      </c>
      <c r="AC97" s="202">
        <v>10</v>
      </c>
      <c r="AD97" s="237">
        <v>21</v>
      </c>
      <c r="AE97" s="566"/>
      <c r="AF97" s="190">
        <v>67</v>
      </c>
      <c r="AG97" s="358">
        <v>56</v>
      </c>
      <c r="AH97" s="155">
        <v>6682</v>
      </c>
      <c r="AI97" s="148">
        <v>3059</v>
      </c>
      <c r="BV97" s="8"/>
    </row>
  </sheetData>
  <sheetProtection/>
  <mergeCells count="129">
    <mergeCell ref="AI6:AI27"/>
    <mergeCell ref="AH64:AI64"/>
    <mergeCell ref="Q60:AH60"/>
    <mergeCell ref="AH6:AH26"/>
    <mergeCell ref="V40:V44"/>
    <mergeCell ref="Q46:AH46"/>
    <mergeCell ref="Q52:AH52"/>
    <mergeCell ref="Q53:AH53"/>
    <mergeCell ref="Q54:AH54"/>
    <mergeCell ref="AF6:AF7"/>
    <mergeCell ref="AF12:AF16"/>
    <mergeCell ref="M85:M88"/>
    <mergeCell ref="N85:N88"/>
    <mergeCell ref="Q62:AH62"/>
    <mergeCell ref="V73:V77"/>
    <mergeCell ref="S73:S77"/>
    <mergeCell ref="T73:T77"/>
    <mergeCell ref="R73:R77"/>
    <mergeCell ref="AD64:AE64"/>
    <mergeCell ref="X74:AF74"/>
    <mergeCell ref="AH73:AH77"/>
    <mergeCell ref="W40:W44"/>
    <mergeCell ref="AF17:AF25"/>
    <mergeCell ref="AG11:AG25"/>
    <mergeCell ref="AG6:AG10"/>
    <mergeCell ref="Q33:AI33"/>
    <mergeCell ref="Q40:Q44"/>
    <mergeCell ref="T40:T44"/>
    <mergeCell ref="S40:S44"/>
    <mergeCell ref="X42:AF42"/>
    <mergeCell ref="U40:U44"/>
    <mergeCell ref="X40:AF40"/>
    <mergeCell ref="M52:M55"/>
    <mergeCell ref="G48:G59"/>
    <mergeCell ref="H48:H59"/>
    <mergeCell ref="I48:I59"/>
    <mergeCell ref="M48:M51"/>
    <mergeCell ref="J48:J59"/>
    <mergeCell ref="K52:K55"/>
    <mergeCell ref="N52:N55"/>
    <mergeCell ref="L52:L55"/>
    <mergeCell ref="G61:G63"/>
    <mergeCell ref="I45:I47"/>
    <mergeCell ref="I61:I63"/>
    <mergeCell ref="J61:J63"/>
    <mergeCell ref="H61:H63"/>
    <mergeCell ref="G45:G47"/>
    <mergeCell ref="H45:H47"/>
    <mergeCell ref="J45:J47"/>
    <mergeCell ref="Q34:AI34"/>
    <mergeCell ref="Q35:AH35"/>
    <mergeCell ref="Q36:AH36"/>
    <mergeCell ref="AI36:AI44"/>
    <mergeCell ref="Q37:AH37"/>
    <mergeCell ref="Q38:AH38"/>
    <mergeCell ref="AG40:AG44"/>
    <mergeCell ref="X41:AF41"/>
    <mergeCell ref="X39:AF39"/>
    <mergeCell ref="R40:R44"/>
    <mergeCell ref="X75:AF75"/>
    <mergeCell ref="W73:W77"/>
    <mergeCell ref="AI45:AI63"/>
    <mergeCell ref="Q71:AH71"/>
    <mergeCell ref="Q73:Q77"/>
    <mergeCell ref="Q63:AH63"/>
    <mergeCell ref="Q70:AH70"/>
    <mergeCell ref="Q45:AH45"/>
    <mergeCell ref="Q47:AH47"/>
    <mergeCell ref="Q55:AH55"/>
    <mergeCell ref="AH40:AH44"/>
    <mergeCell ref="K85:K88"/>
    <mergeCell ref="L85:L88"/>
    <mergeCell ref="K89:K92"/>
    <mergeCell ref="L89:L92"/>
    <mergeCell ref="Q61:AH61"/>
    <mergeCell ref="U73:U77"/>
    <mergeCell ref="M89:M92"/>
    <mergeCell ref="N89:N92"/>
    <mergeCell ref="AG73:AG77"/>
    <mergeCell ref="L81:L84"/>
    <mergeCell ref="M56:M59"/>
    <mergeCell ref="N56:N59"/>
    <mergeCell ref="A45:A64"/>
    <mergeCell ref="B45:B64"/>
    <mergeCell ref="C45:C63"/>
    <mergeCell ref="D45:D63"/>
    <mergeCell ref="E45:E63"/>
    <mergeCell ref="F45:F63"/>
    <mergeCell ref="G78:G80"/>
    <mergeCell ref="H78:H80"/>
    <mergeCell ref="N48:N51"/>
    <mergeCell ref="Q48:AH48"/>
    <mergeCell ref="Q49:AH49"/>
    <mergeCell ref="Q50:AH50"/>
    <mergeCell ref="Q51:AH51"/>
    <mergeCell ref="I78:I80"/>
    <mergeCell ref="J78:J80"/>
    <mergeCell ref="X72:AF72"/>
    <mergeCell ref="X73:AF73"/>
    <mergeCell ref="H81:H92"/>
    <mergeCell ref="K56:K59"/>
    <mergeCell ref="L56:L59"/>
    <mergeCell ref="Q56:AH56"/>
    <mergeCell ref="Q57:AH57"/>
    <mergeCell ref="Q58:AH58"/>
    <mergeCell ref="Q59:AH59"/>
    <mergeCell ref="M81:M84"/>
    <mergeCell ref="N81:N84"/>
    <mergeCell ref="K81:K84"/>
    <mergeCell ref="I81:I92"/>
    <mergeCell ref="K48:K51"/>
    <mergeCell ref="L48:L51"/>
    <mergeCell ref="A78:A97"/>
    <mergeCell ref="B78:B97"/>
    <mergeCell ref="C78:C96"/>
    <mergeCell ref="D78:D96"/>
    <mergeCell ref="E78:E96"/>
    <mergeCell ref="F78:F96"/>
    <mergeCell ref="G81:G92"/>
    <mergeCell ref="J81:J92"/>
    <mergeCell ref="G94:G96"/>
    <mergeCell ref="Q66:AI66"/>
    <mergeCell ref="H94:H96"/>
    <mergeCell ref="I94:I96"/>
    <mergeCell ref="J94:J96"/>
    <mergeCell ref="Q67:AI67"/>
    <mergeCell ref="Q68:AH68"/>
    <mergeCell ref="Q69:AH69"/>
    <mergeCell ref="AI69:AI77"/>
  </mergeCells>
  <printOptions horizontalCentered="1" verticalCentered="1"/>
  <pageMargins left="0.23" right="0.15748031496062992" top="0.15748031496062992" bottom="0.15748031496062992" header="0.15748031496062992" footer="0"/>
  <pageSetup fitToHeight="2" horizontalDpi="600" verticalDpi="600" orientation="landscape" paperSize="9" scale="42" r:id="rId1"/>
  <headerFooter alignWithMargins="0">
    <oddHeader>&amp;C&amp;"Arial,Bold"&amp;12PACTIV IT00</oddHeader>
  </headerFooter>
  <rowBreaks count="1" manualBreakCount="1">
    <brk id="65" max="34" man="1"/>
  </rowBreaks>
</worksheet>
</file>

<file path=xl/worksheets/sheet13.xml><?xml version="1.0" encoding="utf-8"?>
<worksheet xmlns="http://schemas.openxmlformats.org/spreadsheetml/2006/main" xmlns:r="http://schemas.openxmlformats.org/officeDocument/2006/relationships">
  <sheetPr>
    <pageSetUpPr fitToPage="1"/>
  </sheetPr>
  <dimension ref="A1:BI42"/>
  <sheetViews>
    <sheetView view="pageBreakPreview" zoomScale="75" zoomScaleSheetLayoutView="75" zoomScalePageLayoutView="0" workbookViewId="0" topLeftCell="A1">
      <selection activeCell="A1" sqref="A1"/>
    </sheetView>
  </sheetViews>
  <sheetFormatPr defaultColWidth="9.140625" defaultRowHeight="12.75"/>
  <cols>
    <col min="1" max="1" width="6.57421875" style="376" customWidth="1"/>
    <col min="2" max="2" width="3.00390625" style="376" customWidth="1"/>
    <col min="3" max="3" width="4.421875" style="376" customWidth="1"/>
    <col min="4" max="4" width="102.28125" style="376" customWidth="1"/>
    <col min="5" max="9" width="12.8515625" style="376" customWidth="1"/>
    <col min="10" max="14" width="12.8515625" style="386" customWidth="1"/>
    <col min="15" max="61" width="9.140625" style="386" customWidth="1"/>
    <col min="62" max="16384" width="9.140625" style="376" customWidth="1"/>
  </cols>
  <sheetData>
    <row r="1" s="373" customFormat="1" ht="12.75">
      <c r="A1" s="374" t="s">
        <v>484</v>
      </c>
    </row>
    <row r="2" spans="1:2" s="373" customFormat="1" ht="12.75">
      <c r="A2" s="373" t="s">
        <v>27</v>
      </c>
      <c r="B2" s="376" t="s">
        <v>379</v>
      </c>
    </row>
    <row r="3" s="373" customFormat="1" ht="12.75"/>
    <row r="4" s="373" customFormat="1" ht="12.75">
      <c r="B4" s="378"/>
    </row>
    <row r="5" spans="1:14" s="373" customFormat="1" ht="12.75">
      <c r="A5" s="379">
        <v>-1</v>
      </c>
      <c r="B5" s="381"/>
      <c r="C5" s="379" t="s">
        <v>28</v>
      </c>
      <c r="D5" s="380"/>
      <c r="E5" s="376"/>
      <c r="F5" s="573"/>
      <c r="H5" s="574"/>
      <c r="J5" s="376"/>
      <c r="K5" s="472">
        <f>SUM(M32:N42)</f>
        <v>9879</v>
      </c>
      <c r="L5" s="472">
        <f>K5</f>
        <v>9879</v>
      </c>
      <c r="M5" s="472">
        <f>L5</f>
        <v>9879</v>
      </c>
      <c r="N5" s="472">
        <f>M5</f>
        <v>9879</v>
      </c>
    </row>
    <row r="6" spans="1:14" s="373" customFormat="1" ht="12.75">
      <c r="A6" s="387">
        <v>0</v>
      </c>
      <c r="B6" s="381"/>
      <c r="C6" s="387" t="s">
        <v>168</v>
      </c>
      <c r="D6" s="380"/>
      <c r="E6" s="376"/>
      <c r="F6" s="573"/>
      <c r="H6" s="574"/>
      <c r="J6" s="376"/>
      <c r="K6" s="683">
        <f>SUM(J32:K32)</f>
        <v>1080</v>
      </c>
      <c r="L6" s="1096">
        <f>SUM(K6:K12)</f>
        <v>3473</v>
      </c>
      <c r="M6" s="1090">
        <f>SUM(L6:L16)</f>
        <v>12345</v>
      </c>
      <c r="N6" s="1090">
        <f>SUM(M6:M17)</f>
        <v>12389</v>
      </c>
    </row>
    <row r="7" spans="1:14" s="373" customFormat="1" ht="12.75">
      <c r="A7" s="387">
        <v>6000</v>
      </c>
      <c r="B7" s="381"/>
      <c r="C7" s="387" t="s">
        <v>170</v>
      </c>
      <c r="D7" s="380"/>
      <c r="E7" s="376"/>
      <c r="F7" s="573"/>
      <c r="H7" s="574"/>
      <c r="J7" s="376"/>
      <c r="K7" s="683">
        <f>SUM(J34:K34)</f>
        <v>860</v>
      </c>
      <c r="L7" s="1096"/>
      <c r="M7" s="1091"/>
      <c r="N7" s="1091"/>
    </row>
    <row r="8" spans="1:14" s="373" customFormat="1" ht="12.75">
      <c r="A8" s="387">
        <v>9000</v>
      </c>
      <c r="B8" s="381"/>
      <c r="C8" s="387" t="s">
        <v>258</v>
      </c>
      <c r="D8" s="380"/>
      <c r="E8" s="376"/>
      <c r="F8" s="573"/>
      <c r="H8" s="574"/>
      <c r="J8" s="376"/>
      <c r="K8" s="683">
        <f>SUM(J36:K36)</f>
        <v>494</v>
      </c>
      <c r="L8" s="1096"/>
      <c r="M8" s="1091"/>
      <c r="N8" s="1091"/>
    </row>
    <row r="9" spans="1:14" s="373" customFormat="1" ht="12.75">
      <c r="A9" s="387">
        <v>10000</v>
      </c>
      <c r="B9" s="381"/>
      <c r="C9" s="387" t="s">
        <v>172</v>
      </c>
      <c r="D9" s="380"/>
      <c r="E9" s="376"/>
      <c r="F9" s="573"/>
      <c r="H9" s="574"/>
      <c r="J9" s="376"/>
      <c r="K9" s="683">
        <f>SUM(J37:K37)</f>
        <v>368</v>
      </c>
      <c r="L9" s="1096"/>
      <c r="M9" s="1091"/>
      <c r="N9" s="1091"/>
    </row>
    <row r="10" spans="1:14" s="373" customFormat="1" ht="12.75">
      <c r="A10" s="387">
        <v>11000</v>
      </c>
      <c r="B10" s="381"/>
      <c r="C10" s="387" t="s">
        <v>173</v>
      </c>
      <c r="D10" s="380"/>
      <c r="E10" s="376"/>
      <c r="F10" s="573"/>
      <c r="H10" s="574"/>
      <c r="J10" s="376"/>
      <c r="K10" s="683">
        <f>SUM(J38:K38)</f>
        <v>576</v>
      </c>
      <c r="L10" s="1096"/>
      <c r="M10" s="1091"/>
      <c r="N10" s="1091"/>
    </row>
    <row r="11" spans="1:14" s="373" customFormat="1" ht="12.75">
      <c r="A11" s="387">
        <v>12750</v>
      </c>
      <c r="B11" s="376"/>
      <c r="C11" s="387" t="s">
        <v>43</v>
      </c>
      <c r="D11" s="380"/>
      <c r="E11" s="376"/>
      <c r="F11" s="573"/>
      <c r="H11" s="574"/>
      <c r="J11" s="376"/>
      <c r="K11" s="683">
        <f>SUM(L32:L42)</f>
        <v>63</v>
      </c>
      <c r="L11" s="1096"/>
      <c r="M11" s="1091"/>
      <c r="N11" s="1091"/>
    </row>
    <row r="12" spans="1:14" s="373" customFormat="1" ht="12.75">
      <c r="A12" s="387">
        <v>17000</v>
      </c>
      <c r="B12" s="381"/>
      <c r="C12" s="387" t="s">
        <v>176</v>
      </c>
      <c r="D12" s="380"/>
      <c r="E12" s="376"/>
      <c r="F12" s="573"/>
      <c r="H12" s="574"/>
      <c r="J12" s="376"/>
      <c r="K12" s="683">
        <f>SUM(J41:K41)</f>
        <v>32</v>
      </c>
      <c r="L12" s="1096"/>
      <c r="M12" s="1091"/>
      <c r="N12" s="1091"/>
    </row>
    <row r="13" spans="1:14" s="373" customFormat="1" ht="25.5" customHeight="1">
      <c r="A13" s="387">
        <v>20001</v>
      </c>
      <c r="B13" s="381"/>
      <c r="C13" s="1471" t="s">
        <v>169</v>
      </c>
      <c r="D13" s="1471"/>
      <c r="E13" s="376"/>
      <c r="F13" s="573"/>
      <c r="H13" s="574"/>
      <c r="J13" s="376"/>
      <c r="K13" s="697">
        <f>SUM(J33:K33)</f>
        <v>3509</v>
      </c>
      <c r="L13" s="1472">
        <f>SUM(K13:K16)</f>
        <v>8872</v>
      </c>
      <c r="M13" s="1091"/>
      <c r="N13" s="1091"/>
    </row>
    <row r="14" spans="1:14" s="373" customFormat="1" ht="12.75">
      <c r="A14" s="387">
        <v>20002</v>
      </c>
      <c r="B14" s="381"/>
      <c r="C14" s="387" t="s">
        <v>171</v>
      </c>
      <c r="D14" s="380"/>
      <c r="E14" s="376"/>
      <c r="F14" s="573"/>
      <c r="H14" s="574"/>
      <c r="J14" s="376"/>
      <c r="K14" s="697">
        <f>SUM(J35:K35)</f>
        <v>1786</v>
      </c>
      <c r="L14" s="1472"/>
      <c r="M14" s="1091"/>
      <c r="N14" s="1091"/>
    </row>
    <row r="15" spans="1:14" s="373" customFormat="1" ht="12.75">
      <c r="A15" s="387">
        <v>20003</v>
      </c>
      <c r="B15" s="381"/>
      <c r="C15" s="387" t="s">
        <v>174</v>
      </c>
      <c r="D15" s="380"/>
      <c r="E15" s="376"/>
      <c r="F15" s="573"/>
      <c r="H15" s="574"/>
      <c r="J15" s="376"/>
      <c r="K15" s="697">
        <f>SUM(J39:K39)</f>
        <v>523</v>
      </c>
      <c r="L15" s="1472"/>
      <c r="M15" s="1091"/>
      <c r="N15" s="1091"/>
    </row>
    <row r="16" spans="1:14" s="373" customFormat="1" ht="12.75">
      <c r="A16" s="387">
        <v>20004</v>
      </c>
      <c r="B16" s="381"/>
      <c r="C16" s="387" t="s">
        <v>175</v>
      </c>
      <c r="D16" s="380"/>
      <c r="E16" s="376"/>
      <c r="F16" s="573"/>
      <c r="H16" s="574"/>
      <c r="J16" s="376"/>
      <c r="K16" s="697">
        <f>SUM(J40:K40)</f>
        <v>3054</v>
      </c>
      <c r="L16" s="1472"/>
      <c r="M16" s="1092"/>
      <c r="N16" s="1091"/>
    </row>
    <row r="17" spans="1:14" s="373" customFormat="1" ht="12.75" customHeight="1">
      <c r="A17" s="391" t="s">
        <v>29</v>
      </c>
      <c r="B17" s="381"/>
      <c r="C17" s="379" t="s">
        <v>30</v>
      </c>
      <c r="E17" s="376"/>
      <c r="J17" s="376"/>
      <c r="K17" s="687">
        <f>SUM(J42:K42)</f>
        <v>44</v>
      </c>
      <c r="L17" s="687">
        <f>K17</f>
        <v>44</v>
      </c>
      <c r="M17" s="687">
        <f>L17</f>
        <v>44</v>
      </c>
      <c r="N17" s="1092"/>
    </row>
    <row r="18" spans="1:14" s="373" customFormat="1" ht="13.5" thickBot="1">
      <c r="A18" s="376"/>
      <c r="B18" s="376"/>
      <c r="C18" s="376"/>
      <c r="E18" s="376"/>
      <c r="J18" s="376"/>
      <c r="K18" s="376"/>
      <c r="L18" s="395"/>
      <c r="M18" s="395"/>
      <c r="N18" s="698">
        <f>SUM(N5:N17)</f>
        <v>22268</v>
      </c>
    </row>
    <row r="19" spans="1:9" s="373" customFormat="1" ht="14.25" thickBot="1" thickTop="1">
      <c r="A19" s="387"/>
      <c r="B19" s="376"/>
      <c r="C19" s="376"/>
      <c r="E19" s="395"/>
      <c r="F19" s="395"/>
      <c r="G19" s="395"/>
      <c r="H19" s="395"/>
      <c r="I19" s="579"/>
    </row>
    <row r="20" spans="1:14" ht="12.75" customHeight="1">
      <c r="A20" s="374" t="s">
        <v>484</v>
      </c>
      <c r="B20" s="398"/>
      <c r="C20" s="398"/>
      <c r="D20" s="399"/>
      <c r="E20" s="858" t="s">
        <v>44</v>
      </c>
      <c r="F20" s="1053"/>
      <c r="G20" s="1053"/>
      <c r="H20" s="1053"/>
      <c r="I20" s="1053"/>
      <c r="J20" s="860" t="s">
        <v>44</v>
      </c>
      <c r="K20" s="1053"/>
      <c r="L20" s="1053"/>
      <c r="M20" s="1053"/>
      <c r="N20" s="859"/>
    </row>
    <row r="21" spans="1:14" ht="12.75">
      <c r="A21" s="398"/>
      <c r="B21" s="398"/>
      <c r="C21" s="398"/>
      <c r="D21" s="399"/>
      <c r="E21" s="861" t="s">
        <v>45</v>
      </c>
      <c r="F21" s="1054"/>
      <c r="G21" s="1054"/>
      <c r="H21" s="1054"/>
      <c r="I21" s="1054"/>
      <c r="J21" s="863" t="s">
        <v>45</v>
      </c>
      <c r="K21" s="1054"/>
      <c r="L21" s="1054"/>
      <c r="M21" s="1054"/>
      <c r="N21" s="862"/>
    </row>
    <row r="22" spans="1:14" ht="12.75">
      <c r="A22" s="398"/>
      <c r="B22" s="398"/>
      <c r="C22" s="398"/>
      <c r="D22" s="399"/>
      <c r="E22" s="861" t="s">
        <v>46</v>
      </c>
      <c r="F22" s="1054"/>
      <c r="G22" s="1054"/>
      <c r="H22" s="1055"/>
      <c r="I22" s="694" t="s">
        <v>48</v>
      </c>
      <c r="J22" s="863" t="s">
        <v>46</v>
      </c>
      <c r="K22" s="1054"/>
      <c r="L22" s="1054"/>
      <c r="M22" s="1055"/>
      <c r="N22" s="400" t="s">
        <v>48</v>
      </c>
    </row>
    <row r="23" spans="1:14" ht="12.75" customHeight="1">
      <c r="A23" s="398"/>
      <c r="B23" s="398"/>
      <c r="C23" s="398"/>
      <c r="D23" s="399"/>
      <c r="E23" s="1056" t="s">
        <v>47</v>
      </c>
      <c r="F23" s="1017"/>
      <c r="G23" s="1017"/>
      <c r="H23" s="1018"/>
      <c r="I23" s="1473" t="s">
        <v>49</v>
      </c>
      <c r="J23" s="1474" t="s">
        <v>47</v>
      </c>
      <c r="K23" s="1017"/>
      <c r="L23" s="1017"/>
      <c r="M23" s="1018"/>
      <c r="N23" s="1019" t="s">
        <v>49</v>
      </c>
    </row>
    <row r="24" spans="1:14" ht="12.75" customHeight="1">
      <c r="A24" s="387"/>
      <c r="D24" s="399"/>
      <c r="E24" s="1057" t="s">
        <v>32</v>
      </c>
      <c r="F24" s="1020"/>
      <c r="G24" s="1020"/>
      <c r="H24" s="1021"/>
      <c r="I24" s="1473"/>
      <c r="J24" s="1475" t="s">
        <v>32</v>
      </c>
      <c r="K24" s="1020"/>
      <c r="L24" s="1020"/>
      <c r="M24" s="1021"/>
      <c r="N24" s="1019"/>
    </row>
    <row r="25" spans="1:14" ht="12.75" customHeight="1">
      <c r="A25" s="387"/>
      <c r="D25" s="399"/>
      <c r="E25" s="1058" t="s">
        <v>68</v>
      </c>
      <c r="F25" s="1059"/>
      <c r="G25" s="1059"/>
      <c r="H25" s="1060"/>
      <c r="I25" s="1473"/>
      <c r="J25" s="1476" t="s">
        <v>68</v>
      </c>
      <c r="K25" s="1059"/>
      <c r="L25" s="1059"/>
      <c r="M25" s="1060"/>
      <c r="N25" s="1019"/>
    </row>
    <row r="26" spans="1:14" ht="25.5">
      <c r="A26" s="398"/>
      <c r="B26" s="398"/>
      <c r="C26" s="398"/>
      <c r="D26" s="399"/>
      <c r="E26" s="662" t="s">
        <v>75</v>
      </c>
      <c r="F26" s="616" t="s">
        <v>162</v>
      </c>
      <c r="G26" s="402">
        <v>19</v>
      </c>
      <c r="H26" s="401" t="s">
        <v>163</v>
      </c>
      <c r="I26" s="1473"/>
      <c r="J26" s="701" t="s">
        <v>75</v>
      </c>
      <c r="K26" s="699" t="s">
        <v>162</v>
      </c>
      <c r="L26" s="702">
        <v>19</v>
      </c>
      <c r="M26" s="401" t="s">
        <v>163</v>
      </c>
      <c r="N26" s="1019"/>
    </row>
    <row r="27" spans="1:14" ht="12.75" customHeight="1">
      <c r="A27" s="398"/>
      <c r="B27" s="398"/>
      <c r="C27" s="398"/>
      <c r="D27" s="399"/>
      <c r="E27" s="1368" t="s">
        <v>69</v>
      </c>
      <c r="F27" s="1354" t="s">
        <v>160</v>
      </c>
      <c r="G27" s="1354" t="s">
        <v>43</v>
      </c>
      <c r="H27" s="1354" t="s">
        <v>161</v>
      </c>
      <c r="I27" s="1473"/>
      <c r="J27" s="1478" t="s">
        <v>69</v>
      </c>
      <c r="K27" s="1354" t="s">
        <v>160</v>
      </c>
      <c r="L27" s="1354" t="s">
        <v>43</v>
      </c>
      <c r="M27" s="1354" t="s">
        <v>161</v>
      </c>
      <c r="N27" s="1019"/>
    </row>
    <row r="28" spans="1:14" ht="12.75" customHeight="1">
      <c r="A28" s="398"/>
      <c r="B28" s="398"/>
      <c r="C28" s="398"/>
      <c r="D28" s="399"/>
      <c r="E28" s="1368"/>
      <c r="F28" s="1354"/>
      <c r="G28" s="1354"/>
      <c r="H28" s="1354"/>
      <c r="I28" s="1473"/>
      <c r="J28" s="1478"/>
      <c r="K28" s="1354"/>
      <c r="L28" s="1354"/>
      <c r="M28" s="1354"/>
      <c r="N28" s="1019"/>
    </row>
    <row r="29" spans="1:14" ht="12.75" customHeight="1">
      <c r="A29" s="398"/>
      <c r="B29" s="398"/>
      <c r="C29" s="398"/>
      <c r="D29" s="399"/>
      <c r="E29" s="1368"/>
      <c r="F29" s="1354"/>
      <c r="G29" s="1354"/>
      <c r="H29" s="1354"/>
      <c r="I29" s="1473"/>
      <c r="J29" s="1478"/>
      <c r="K29" s="1354"/>
      <c r="L29" s="1354"/>
      <c r="M29" s="1354"/>
      <c r="N29" s="1019"/>
    </row>
    <row r="30" spans="1:14" ht="12.75">
      <c r="A30" s="398"/>
      <c r="B30" s="398"/>
      <c r="C30" s="398"/>
      <c r="D30" s="399"/>
      <c r="E30" s="1368"/>
      <c r="F30" s="1354"/>
      <c r="G30" s="1354"/>
      <c r="H30" s="1354"/>
      <c r="I30" s="1473"/>
      <c r="J30" s="1478"/>
      <c r="K30" s="1354"/>
      <c r="L30" s="1354"/>
      <c r="M30" s="1354"/>
      <c r="N30" s="1019"/>
    </row>
    <row r="31" spans="1:14" ht="54" customHeight="1" thickBot="1">
      <c r="A31" s="403"/>
      <c r="B31" s="403"/>
      <c r="C31" s="403"/>
      <c r="D31" s="404"/>
      <c r="E31" s="1477"/>
      <c r="F31" s="1355"/>
      <c r="G31" s="1355"/>
      <c r="H31" s="1355"/>
      <c r="I31" s="1473"/>
      <c r="J31" s="1479"/>
      <c r="K31" s="1355"/>
      <c r="L31" s="1355"/>
      <c r="M31" s="1355"/>
      <c r="N31" s="1019"/>
    </row>
    <row r="32" spans="1:61" ht="43.5" customHeight="1" thickBot="1">
      <c r="A32" s="864" t="s">
        <v>166</v>
      </c>
      <c r="B32" s="850" t="s">
        <v>167</v>
      </c>
      <c r="C32" s="585">
        <v>1</v>
      </c>
      <c r="D32" s="624" t="s">
        <v>168</v>
      </c>
      <c r="E32" s="1505">
        <v>0</v>
      </c>
      <c r="F32" s="1506"/>
      <c r="G32" s="1507"/>
      <c r="H32" s="1330">
        <v>-1</v>
      </c>
      <c r="I32" s="1331"/>
      <c r="J32" s="703">
        <v>405</v>
      </c>
      <c r="K32" s="665">
        <v>675</v>
      </c>
      <c r="L32" s="666">
        <v>0</v>
      </c>
      <c r="M32" s="704">
        <v>0</v>
      </c>
      <c r="N32" s="705">
        <v>0</v>
      </c>
      <c r="BF32" s="376"/>
      <c r="BG32" s="376"/>
      <c r="BH32" s="376"/>
      <c r="BI32" s="376"/>
    </row>
    <row r="33" spans="1:61" ht="43.5" customHeight="1" thickBot="1">
      <c r="A33" s="865"/>
      <c r="B33" s="841"/>
      <c r="C33" s="435">
        <v>2</v>
      </c>
      <c r="D33" s="590" t="s">
        <v>169</v>
      </c>
      <c r="E33" s="1480">
        <v>20001</v>
      </c>
      <c r="F33" s="1481"/>
      <c r="G33" s="1482"/>
      <c r="H33" s="1332"/>
      <c r="I33" s="1333"/>
      <c r="J33" s="706">
        <v>2150</v>
      </c>
      <c r="K33" s="707">
        <v>1359</v>
      </c>
      <c r="L33" s="708">
        <v>0</v>
      </c>
      <c r="M33" s="709">
        <v>0</v>
      </c>
      <c r="N33" s="710">
        <v>0</v>
      </c>
      <c r="BF33" s="376"/>
      <c r="BG33" s="376"/>
      <c r="BH33" s="376"/>
      <c r="BI33" s="376"/>
    </row>
    <row r="34" spans="1:61" ht="43.5" customHeight="1" thickBot="1">
      <c r="A34" s="865"/>
      <c r="B34" s="841"/>
      <c r="C34" s="435">
        <v>3</v>
      </c>
      <c r="D34" s="590" t="s">
        <v>170</v>
      </c>
      <c r="E34" s="1483">
        <v>6000</v>
      </c>
      <c r="F34" s="1484"/>
      <c r="G34" s="1485"/>
      <c r="H34" s="1332"/>
      <c r="I34" s="1333"/>
      <c r="J34" s="711">
        <v>555</v>
      </c>
      <c r="K34" s="712">
        <v>305</v>
      </c>
      <c r="L34" s="666">
        <v>0</v>
      </c>
      <c r="M34" s="709">
        <v>0</v>
      </c>
      <c r="N34" s="710">
        <v>0</v>
      </c>
      <c r="BF34" s="376"/>
      <c r="BG34" s="376"/>
      <c r="BH34" s="376"/>
      <c r="BI34" s="376"/>
    </row>
    <row r="35" spans="1:61" ht="43.5" customHeight="1" thickBot="1">
      <c r="A35" s="865"/>
      <c r="B35" s="841"/>
      <c r="C35" s="435">
        <v>4</v>
      </c>
      <c r="D35" s="590" t="s">
        <v>171</v>
      </c>
      <c r="E35" s="1480">
        <v>20002</v>
      </c>
      <c r="F35" s="1481"/>
      <c r="G35" s="1482"/>
      <c r="H35" s="1332"/>
      <c r="I35" s="1333"/>
      <c r="J35" s="706">
        <v>1298</v>
      </c>
      <c r="K35" s="707">
        <v>488</v>
      </c>
      <c r="L35" s="708">
        <v>0</v>
      </c>
      <c r="M35" s="709">
        <v>0</v>
      </c>
      <c r="N35" s="710">
        <v>1</v>
      </c>
      <c r="BF35" s="376"/>
      <c r="BG35" s="376"/>
      <c r="BH35" s="376"/>
      <c r="BI35" s="376"/>
    </row>
    <row r="36" spans="1:61" ht="43.5" customHeight="1">
      <c r="A36" s="865"/>
      <c r="B36" s="841"/>
      <c r="C36" s="435">
        <v>5</v>
      </c>
      <c r="D36" s="590" t="s">
        <v>258</v>
      </c>
      <c r="E36" s="1486">
        <v>9000</v>
      </c>
      <c r="F36" s="1487"/>
      <c r="G36" s="1488"/>
      <c r="H36" s="1332"/>
      <c r="I36" s="1333"/>
      <c r="J36" s="713">
        <v>323</v>
      </c>
      <c r="K36" s="455">
        <v>171</v>
      </c>
      <c r="L36" s="456">
        <v>0</v>
      </c>
      <c r="M36" s="709">
        <v>0</v>
      </c>
      <c r="N36" s="710">
        <v>0</v>
      </c>
      <c r="BF36" s="376"/>
      <c r="BG36" s="376"/>
      <c r="BH36" s="376"/>
      <c r="BI36" s="376"/>
    </row>
    <row r="37" spans="1:61" ht="43.5" customHeight="1">
      <c r="A37" s="865"/>
      <c r="B37" s="841"/>
      <c r="C37" s="435">
        <v>6</v>
      </c>
      <c r="D37" s="590" t="s">
        <v>172</v>
      </c>
      <c r="E37" s="1489">
        <v>10000</v>
      </c>
      <c r="F37" s="1490"/>
      <c r="G37" s="1491"/>
      <c r="H37" s="1332"/>
      <c r="I37" s="1333"/>
      <c r="J37" s="714">
        <v>298</v>
      </c>
      <c r="K37" s="715">
        <v>70</v>
      </c>
      <c r="L37" s="648">
        <v>0</v>
      </c>
      <c r="M37" s="709">
        <v>0</v>
      </c>
      <c r="N37" s="710">
        <v>0</v>
      </c>
      <c r="BF37" s="376"/>
      <c r="BG37" s="376"/>
      <c r="BH37" s="376"/>
      <c r="BI37" s="376"/>
    </row>
    <row r="38" spans="1:61" ht="43.5" customHeight="1" thickBot="1">
      <c r="A38" s="865"/>
      <c r="B38" s="841"/>
      <c r="C38" s="435">
        <v>7</v>
      </c>
      <c r="D38" s="590" t="s">
        <v>173</v>
      </c>
      <c r="E38" s="1492">
        <v>11000</v>
      </c>
      <c r="F38" s="1493"/>
      <c r="G38" s="1494"/>
      <c r="H38" s="1332"/>
      <c r="I38" s="1333"/>
      <c r="J38" s="716">
        <v>502</v>
      </c>
      <c r="K38" s="717">
        <v>74</v>
      </c>
      <c r="L38" s="718">
        <v>0</v>
      </c>
      <c r="M38" s="709">
        <v>0</v>
      </c>
      <c r="N38" s="710">
        <v>0</v>
      </c>
      <c r="BF38" s="376"/>
      <c r="BG38" s="376"/>
      <c r="BH38" s="376"/>
      <c r="BI38" s="376"/>
    </row>
    <row r="39" spans="1:61" ht="43.5" customHeight="1">
      <c r="A39" s="865"/>
      <c r="B39" s="841"/>
      <c r="C39" s="435">
        <v>8</v>
      </c>
      <c r="D39" s="590" t="s">
        <v>174</v>
      </c>
      <c r="E39" s="1495">
        <v>20003</v>
      </c>
      <c r="F39" s="1496"/>
      <c r="G39" s="1497"/>
      <c r="H39" s="1332"/>
      <c r="I39" s="1333"/>
      <c r="J39" s="719">
        <v>333</v>
      </c>
      <c r="K39" s="720">
        <v>190</v>
      </c>
      <c r="L39" s="721">
        <v>0</v>
      </c>
      <c r="M39" s="709">
        <v>0</v>
      </c>
      <c r="N39" s="710">
        <v>0</v>
      </c>
      <c r="BF39" s="376"/>
      <c r="BG39" s="376"/>
      <c r="BH39" s="376"/>
      <c r="BI39" s="376"/>
    </row>
    <row r="40" spans="1:61" ht="43.5" customHeight="1" thickBot="1">
      <c r="A40" s="865"/>
      <c r="B40" s="841"/>
      <c r="C40" s="435">
        <v>9</v>
      </c>
      <c r="D40" s="590" t="s">
        <v>175</v>
      </c>
      <c r="E40" s="1498">
        <v>20004</v>
      </c>
      <c r="F40" s="1499"/>
      <c r="G40" s="1500"/>
      <c r="H40" s="1332"/>
      <c r="I40" s="1333"/>
      <c r="J40" s="722">
        <v>2051</v>
      </c>
      <c r="K40" s="723">
        <v>1003</v>
      </c>
      <c r="L40" s="724">
        <v>0</v>
      </c>
      <c r="M40" s="709">
        <v>0</v>
      </c>
      <c r="N40" s="710">
        <v>0</v>
      </c>
      <c r="BF40" s="376"/>
      <c r="BG40" s="376"/>
      <c r="BH40" s="376"/>
      <c r="BI40" s="376"/>
    </row>
    <row r="41" spans="1:61" ht="43.5" customHeight="1" thickBot="1">
      <c r="A41" s="865"/>
      <c r="B41" s="841"/>
      <c r="C41" s="435">
        <v>10</v>
      </c>
      <c r="D41" s="590" t="s">
        <v>176</v>
      </c>
      <c r="E41" s="1501">
        <v>17000</v>
      </c>
      <c r="F41" s="1502"/>
      <c r="G41" s="1485"/>
      <c r="H41" s="1332"/>
      <c r="I41" s="1333"/>
      <c r="J41" s="711">
        <v>26</v>
      </c>
      <c r="K41" s="712">
        <v>6</v>
      </c>
      <c r="L41" s="612">
        <v>0</v>
      </c>
      <c r="M41" s="709">
        <v>0</v>
      </c>
      <c r="N41" s="710">
        <v>0</v>
      </c>
      <c r="BF41" s="376"/>
      <c r="BG41" s="376"/>
      <c r="BH41" s="376"/>
      <c r="BI41" s="376"/>
    </row>
    <row r="42" spans="1:61" ht="43.5" customHeight="1" thickBot="1">
      <c r="A42" s="866"/>
      <c r="B42" s="867"/>
      <c r="C42" s="440" t="s">
        <v>29</v>
      </c>
      <c r="D42" s="449" t="s">
        <v>547</v>
      </c>
      <c r="E42" s="1503" t="s">
        <v>29</v>
      </c>
      <c r="F42" s="1504"/>
      <c r="G42" s="725">
        <v>12750</v>
      </c>
      <c r="H42" s="1334"/>
      <c r="I42" s="1335"/>
      <c r="J42" s="726">
        <v>0</v>
      </c>
      <c r="K42" s="727">
        <v>44</v>
      </c>
      <c r="L42" s="728">
        <v>63</v>
      </c>
      <c r="M42" s="729">
        <v>6820</v>
      </c>
      <c r="N42" s="730">
        <v>3058</v>
      </c>
      <c r="BF42" s="376"/>
      <c r="BG42" s="376"/>
      <c r="BH42" s="376"/>
      <c r="BI42" s="376"/>
    </row>
    <row r="43" ht="12.75"/>
    <row r="44" ht="12.75"/>
    <row r="45" ht="12.75"/>
  </sheetData>
  <sheetProtection/>
  <mergeCells count="41">
    <mergeCell ref="E42:F42"/>
    <mergeCell ref="A32:A42"/>
    <mergeCell ref="B32:B42"/>
    <mergeCell ref="E32:G32"/>
    <mergeCell ref="H32:I42"/>
    <mergeCell ref="E33:G33"/>
    <mergeCell ref="E34:G34"/>
    <mergeCell ref="E35:G35"/>
    <mergeCell ref="E36:G36"/>
    <mergeCell ref="E37:G37"/>
    <mergeCell ref="E38:G38"/>
    <mergeCell ref="E39:G39"/>
    <mergeCell ref="E40:G40"/>
    <mergeCell ref="E41:G41"/>
    <mergeCell ref="E25:H25"/>
    <mergeCell ref="J25:M25"/>
    <mergeCell ref="E27:E31"/>
    <mergeCell ref="F27:F31"/>
    <mergeCell ref="G27:G31"/>
    <mergeCell ref="H27:H31"/>
    <mergeCell ref="J27:J31"/>
    <mergeCell ref="K27:K31"/>
    <mergeCell ref="L27:L31"/>
    <mergeCell ref="M27:M31"/>
    <mergeCell ref="E21:I21"/>
    <mergeCell ref="J21:N21"/>
    <mergeCell ref="E22:H22"/>
    <mergeCell ref="J22:M22"/>
    <mergeCell ref="E23:H23"/>
    <mergeCell ref="I23:I31"/>
    <mergeCell ref="J23:M23"/>
    <mergeCell ref="N23:N31"/>
    <mergeCell ref="E24:H24"/>
    <mergeCell ref="J24:M24"/>
    <mergeCell ref="L6:L12"/>
    <mergeCell ref="M6:M16"/>
    <mergeCell ref="N6:N17"/>
    <mergeCell ref="C13:D13"/>
    <mergeCell ref="L13:L16"/>
    <mergeCell ref="E20:I20"/>
    <mergeCell ref="J20:N20"/>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41" r:id="rId3"/>
  <headerFooter alignWithMargins="0">
    <oddHeader>&amp;C&amp;"Arial,Bold"&amp;12PIND IT00</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CJ50"/>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6.8515625" style="8" customWidth="1"/>
    <col min="5" max="5" width="3.421875" style="8" customWidth="1"/>
    <col min="6" max="6" width="3.00390625" style="8" customWidth="1"/>
    <col min="7" max="7" width="3.8515625" style="8" customWidth="1"/>
    <col min="8" max="8" width="14.57421875" style="8" customWidth="1"/>
    <col min="9" max="9" width="5.00390625" style="8" customWidth="1"/>
    <col min="10" max="10" width="7.00390625" style="8" customWidth="1"/>
    <col min="11" max="11" width="4.57421875" style="8" customWidth="1"/>
    <col min="12" max="12" width="5.57421875" style="8" customWidth="1"/>
    <col min="13" max="13" width="7.8515625" style="8" customWidth="1"/>
    <col min="14" max="14" width="6.8515625" style="8" customWidth="1"/>
    <col min="15" max="15" width="4.7109375" style="8" customWidth="1"/>
    <col min="16" max="16" width="32.00390625" style="8" customWidth="1"/>
    <col min="17" max="17" width="10.8515625" style="8" bestFit="1" customWidth="1"/>
    <col min="18" max="19" width="10.8515625" style="8" customWidth="1"/>
    <col min="20" max="20" width="12.421875" style="8" customWidth="1"/>
    <col min="21" max="21" width="8.7109375" style="8" customWidth="1"/>
    <col min="22" max="88" width="9.140625" style="28" customWidth="1"/>
    <col min="89" max="16384" width="9.140625" style="8" customWidth="1"/>
  </cols>
  <sheetData>
    <row r="1" spans="1:16" ht="12.75">
      <c r="A1" s="1" t="s">
        <v>486</v>
      </c>
      <c r="H1" s="2"/>
      <c r="L1" s="2"/>
      <c r="P1" s="2"/>
    </row>
    <row r="2" spans="1:16" ht="12.75">
      <c r="A2" t="s">
        <v>27</v>
      </c>
      <c r="B2" s="8" t="s">
        <v>485</v>
      </c>
      <c r="H2" s="2"/>
      <c r="L2" s="2"/>
      <c r="P2" s="2"/>
    </row>
    <row r="3" spans="8:16" ht="12.75">
      <c r="H3" s="2"/>
      <c r="L3" s="2"/>
      <c r="P3" s="2"/>
    </row>
    <row r="4" spans="2:16" ht="12.75">
      <c r="B4" s="3"/>
      <c r="H4" s="2"/>
      <c r="L4" s="2"/>
      <c r="P4" s="2"/>
    </row>
    <row r="5" spans="1:21" ht="12.75">
      <c r="A5" s="4">
        <v>-1</v>
      </c>
      <c r="B5" s="5"/>
      <c r="C5" s="4" t="s">
        <v>28</v>
      </c>
      <c r="D5" s="6"/>
      <c r="E5" s="6"/>
      <c r="F5" s="6"/>
      <c r="G5" s="6"/>
      <c r="H5" s="7"/>
      <c r="I5" s="6"/>
      <c r="J5" s="6"/>
      <c r="K5" s="6"/>
      <c r="L5" s="7"/>
      <c r="M5" s="6"/>
      <c r="N5" s="6"/>
      <c r="O5" s="6"/>
      <c r="P5" s="7"/>
      <c r="R5" s="350">
        <f>SUM(S49:T50,U50)</f>
        <v>15772</v>
      </c>
      <c r="S5" s="364">
        <f>SUM(R5)</f>
        <v>15772</v>
      </c>
      <c r="T5" s="364">
        <f>SUM(S5)</f>
        <v>15772</v>
      </c>
      <c r="U5" s="364">
        <f>SUM(T5)</f>
        <v>15772</v>
      </c>
    </row>
    <row r="6" spans="1:21" ht="12.75">
      <c r="A6" s="9">
        <v>100</v>
      </c>
      <c r="B6" s="5"/>
      <c r="C6" s="9" t="s">
        <v>195</v>
      </c>
      <c r="D6" s="6"/>
      <c r="E6" s="6"/>
      <c r="F6" s="6"/>
      <c r="G6" s="6"/>
      <c r="H6" s="7"/>
      <c r="I6" s="6"/>
      <c r="J6" s="6"/>
      <c r="K6" s="6"/>
      <c r="L6" s="7"/>
      <c r="M6" s="6"/>
      <c r="N6" s="6"/>
      <c r="O6" s="6"/>
      <c r="P6" s="7"/>
      <c r="R6" s="351">
        <f>SUM(R40:T40,R43:T43,R46:T46,)</f>
        <v>4718</v>
      </c>
      <c r="S6" s="567">
        <f>SUM(R6)</f>
        <v>4718</v>
      </c>
      <c r="T6" s="1520">
        <f>SUM(S6:S8)</f>
        <v>6492</v>
      </c>
      <c r="U6" s="1520">
        <f>SUM(T6:T9)</f>
        <v>6496</v>
      </c>
    </row>
    <row r="7" spans="1:21" ht="12.75">
      <c r="A7" s="9">
        <v>282</v>
      </c>
      <c r="B7" s="5"/>
      <c r="C7" s="9" t="s">
        <v>200</v>
      </c>
      <c r="D7" s="6"/>
      <c r="E7" s="6"/>
      <c r="F7" s="6"/>
      <c r="G7" s="6"/>
      <c r="H7" s="7"/>
      <c r="I7" s="6"/>
      <c r="J7" s="6"/>
      <c r="K7" s="6"/>
      <c r="L7" s="7"/>
      <c r="M7" s="6"/>
      <c r="N7" s="6"/>
      <c r="O7" s="6"/>
      <c r="P7" s="7"/>
      <c r="R7" s="362">
        <f>SUM(Q40:Q50)</f>
        <v>63</v>
      </c>
      <c r="S7" s="1456">
        <f>SUM(R7:R8)</f>
        <v>1774</v>
      </c>
      <c r="T7" s="1521"/>
      <c r="U7" s="1521"/>
    </row>
    <row r="8" spans="1:21" ht="12.75">
      <c r="A8" s="9">
        <v>291</v>
      </c>
      <c r="B8" s="5"/>
      <c r="C8" s="9" t="s">
        <v>259</v>
      </c>
      <c r="D8" s="6"/>
      <c r="E8" s="6"/>
      <c r="F8" s="6"/>
      <c r="G8" s="6"/>
      <c r="H8" s="7"/>
      <c r="I8" s="6"/>
      <c r="J8" s="6"/>
      <c r="K8" s="6"/>
      <c r="L8" s="7"/>
      <c r="M8" s="6"/>
      <c r="N8" s="6"/>
      <c r="O8" s="6"/>
      <c r="P8" s="7"/>
      <c r="R8" s="367">
        <f>SUM(R41:T41,R44:T44,R47:T47)</f>
        <v>1711</v>
      </c>
      <c r="S8" s="1458"/>
      <c r="T8" s="1521"/>
      <c r="U8" s="1521"/>
    </row>
    <row r="9" spans="1:21" ht="12.75" customHeight="1">
      <c r="A9" s="23" t="s">
        <v>29</v>
      </c>
      <c r="B9" s="5"/>
      <c r="C9" s="4" t="s">
        <v>30</v>
      </c>
      <c r="H9" s="2"/>
      <c r="L9" s="2"/>
      <c r="P9" s="2"/>
      <c r="R9" s="352">
        <f>SUM(R42:T42,R45:T45,R48:T48,R49:R50)</f>
        <v>4</v>
      </c>
      <c r="S9" s="352">
        <f>SUM(R9)</f>
        <v>4</v>
      </c>
      <c r="T9" s="352">
        <f>SUM(S9)</f>
        <v>4</v>
      </c>
      <c r="U9" s="1522"/>
    </row>
    <row r="10" spans="1:21" ht="13.5" thickBot="1">
      <c r="A10" s="20"/>
      <c r="B10" s="21"/>
      <c r="H10" s="2"/>
      <c r="L10" s="2"/>
      <c r="P10" s="2"/>
      <c r="R10" s="353"/>
      <c r="S10" s="186"/>
      <c r="T10" s="186"/>
      <c r="U10" s="486">
        <f>SUM(U5:U9)</f>
        <v>22268</v>
      </c>
    </row>
    <row r="11" spans="1:21" ht="14.25" thickBot="1" thickTop="1">
      <c r="A11" s="20"/>
      <c r="B11" s="21"/>
      <c r="H11" s="2"/>
      <c r="L11" s="2"/>
      <c r="P11" s="2"/>
      <c r="Q11" s="25"/>
      <c r="R11" s="25"/>
      <c r="S11" s="25"/>
      <c r="T11" s="25"/>
      <c r="U11" s="12"/>
    </row>
    <row r="12" spans="1:21" ht="12.75" customHeight="1">
      <c r="A12" s="1" t="s">
        <v>486</v>
      </c>
      <c r="B12" s="289"/>
      <c r="C12" s="289"/>
      <c r="D12" s="289"/>
      <c r="E12" s="289"/>
      <c r="F12" s="289"/>
      <c r="G12" s="289"/>
      <c r="H12" s="289"/>
      <c r="I12" s="289"/>
      <c r="J12" s="289"/>
      <c r="K12" s="289"/>
      <c r="L12" s="289"/>
      <c r="M12" s="289"/>
      <c r="N12" s="289"/>
      <c r="O12" s="289"/>
      <c r="P12" s="277"/>
      <c r="Q12" s="974" t="s">
        <v>44</v>
      </c>
      <c r="R12" s="968"/>
      <c r="S12" s="968"/>
      <c r="T12" s="968"/>
      <c r="U12" s="996"/>
    </row>
    <row r="13" spans="1:21" ht="12.75">
      <c r="A13" s="289"/>
      <c r="B13" s="289"/>
      <c r="C13" s="289"/>
      <c r="D13" s="289"/>
      <c r="E13" s="289"/>
      <c r="F13" s="289"/>
      <c r="G13" s="289"/>
      <c r="H13" s="289"/>
      <c r="I13" s="289"/>
      <c r="J13" s="289"/>
      <c r="K13" s="289"/>
      <c r="L13" s="289"/>
      <c r="M13" s="289"/>
      <c r="N13" s="289"/>
      <c r="O13" s="289"/>
      <c r="P13" s="277"/>
      <c r="Q13" s="975" t="s">
        <v>45</v>
      </c>
      <c r="R13" s="970"/>
      <c r="S13" s="970"/>
      <c r="T13" s="970"/>
      <c r="U13" s="997"/>
    </row>
    <row r="14" spans="1:21" ht="12.75">
      <c r="A14" s="289"/>
      <c r="B14" s="289"/>
      <c r="C14" s="289"/>
      <c r="D14" s="289"/>
      <c r="E14" s="289"/>
      <c r="F14" s="289"/>
      <c r="G14" s="289"/>
      <c r="H14" s="289"/>
      <c r="I14" s="289"/>
      <c r="J14" s="289"/>
      <c r="K14" s="289"/>
      <c r="L14" s="289"/>
      <c r="M14" s="289"/>
      <c r="N14" s="289"/>
      <c r="O14" s="289"/>
      <c r="P14" s="277"/>
      <c r="Q14" s="975" t="s">
        <v>46</v>
      </c>
      <c r="R14" s="970"/>
      <c r="S14" s="970"/>
      <c r="T14" s="971"/>
      <c r="U14" s="29" t="s">
        <v>48</v>
      </c>
    </row>
    <row r="15" spans="1:21" ht="12.75" customHeight="1">
      <c r="A15" s="289"/>
      <c r="B15" s="289"/>
      <c r="C15" s="289"/>
      <c r="D15" s="289"/>
      <c r="E15" s="289"/>
      <c r="F15" s="289"/>
      <c r="G15" s="289"/>
      <c r="H15" s="289"/>
      <c r="I15" s="289"/>
      <c r="J15" s="289"/>
      <c r="K15" s="289"/>
      <c r="L15" s="289"/>
      <c r="M15" s="289"/>
      <c r="N15" s="289"/>
      <c r="O15" s="289"/>
      <c r="P15" s="277"/>
      <c r="Q15" s="956" t="s">
        <v>47</v>
      </c>
      <c r="R15" s="957"/>
      <c r="S15" s="957"/>
      <c r="T15" s="950"/>
      <c r="U15" s="993" t="s">
        <v>49</v>
      </c>
    </row>
    <row r="16" spans="1:21" ht="12.75" customHeight="1">
      <c r="A16" s="289"/>
      <c r="B16" s="289"/>
      <c r="C16" s="289"/>
      <c r="D16" s="289"/>
      <c r="E16" s="289"/>
      <c r="F16" s="289"/>
      <c r="G16" s="289"/>
      <c r="H16" s="289"/>
      <c r="I16" s="289"/>
      <c r="J16" s="289"/>
      <c r="K16" s="289"/>
      <c r="L16" s="289"/>
      <c r="M16" s="289"/>
      <c r="N16" s="289"/>
      <c r="O16" s="289"/>
      <c r="P16" s="277"/>
      <c r="Q16" s="959" t="s">
        <v>32</v>
      </c>
      <c r="R16" s="960"/>
      <c r="S16" s="960"/>
      <c r="T16" s="961"/>
      <c r="U16" s="993"/>
    </row>
    <row r="17" spans="1:21" ht="12.75" customHeight="1">
      <c r="A17" s="289"/>
      <c r="B17" s="289"/>
      <c r="C17" s="289"/>
      <c r="D17" s="289"/>
      <c r="E17" s="289"/>
      <c r="F17" s="289"/>
      <c r="G17" s="289"/>
      <c r="H17" s="289"/>
      <c r="I17" s="289"/>
      <c r="J17" s="289"/>
      <c r="K17" s="289"/>
      <c r="L17" s="289"/>
      <c r="M17" s="289"/>
      <c r="N17" s="289"/>
      <c r="O17" s="289"/>
      <c r="P17" s="277"/>
      <c r="Q17" s="962" t="s">
        <v>68</v>
      </c>
      <c r="R17" s="963"/>
      <c r="S17" s="963"/>
      <c r="T17" s="937"/>
      <c r="U17" s="993"/>
    </row>
    <row r="18" spans="1:21" ht="12.75">
      <c r="A18" s="289"/>
      <c r="B18" s="289"/>
      <c r="C18" s="289"/>
      <c r="D18" s="289"/>
      <c r="E18" s="289"/>
      <c r="F18" s="289"/>
      <c r="G18" s="289"/>
      <c r="H18" s="289"/>
      <c r="I18" s="289"/>
      <c r="J18" s="289"/>
      <c r="K18" s="289"/>
      <c r="L18" s="289"/>
      <c r="M18" s="289"/>
      <c r="N18" s="289"/>
      <c r="O18" s="289"/>
      <c r="P18" s="277"/>
      <c r="Q18" s="137">
        <v>19</v>
      </c>
      <c r="R18" s="62" t="s">
        <v>104</v>
      </c>
      <c r="S18" s="62" t="s">
        <v>191</v>
      </c>
      <c r="T18" s="62" t="s">
        <v>70</v>
      </c>
      <c r="U18" s="993"/>
    </row>
    <row r="19" spans="1:21" ht="26.25" thickBot="1">
      <c r="A19" s="247"/>
      <c r="B19" s="247"/>
      <c r="C19" s="247"/>
      <c r="D19" s="247"/>
      <c r="E19" s="247"/>
      <c r="F19" s="247"/>
      <c r="G19" s="247"/>
      <c r="H19" s="247"/>
      <c r="I19" s="247"/>
      <c r="J19" s="247"/>
      <c r="K19" s="247"/>
      <c r="L19" s="247"/>
      <c r="M19" s="247"/>
      <c r="N19" s="247"/>
      <c r="O19" s="247"/>
      <c r="P19" s="290"/>
      <c r="Q19" s="32" t="s">
        <v>43</v>
      </c>
      <c r="R19" s="31" t="s">
        <v>106</v>
      </c>
      <c r="S19" s="30" t="s">
        <v>107</v>
      </c>
      <c r="T19" s="30" t="s">
        <v>71</v>
      </c>
      <c r="U19" s="993"/>
    </row>
    <row r="20" spans="1:88" ht="21" customHeight="1" thickBot="1">
      <c r="A20" s="1145" t="s">
        <v>72</v>
      </c>
      <c r="B20" s="1148" t="s">
        <v>60</v>
      </c>
      <c r="C20" s="1242" t="s">
        <v>134</v>
      </c>
      <c r="D20" s="1400" t="s">
        <v>135</v>
      </c>
      <c r="E20" s="1396" t="s">
        <v>137</v>
      </c>
      <c r="F20" s="1148" t="s">
        <v>136</v>
      </c>
      <c r="G20" s="1441" t="s">
        <v>88</v>
      </c>
      <c r="H20" s="1436" t="s">
        <v>106</v>
      </c>
      <c r="I20" s="1396" t="s">
        <v>196</v>
      </c>
      <c r="J20" s="1148" t="s">
        <v>186</v>
      </c>
      <c r="K20" s="108" t="s">
        <v>187</v>
      </c>
      <c r="L20" s="109" t="s">
        <v>190</v>
      </c>
      <c r="M20" s="67"/>
      <c r="N20" s="68"/>
      <c r="O20" s="61"/>
      <c r="P20" s="66"/>
      <c r="Q20" s="1508">
        <v>282</v>
      </c>
      <c r="R20" s="1511">
        <v>100</v>
      </c>
      <c r="S20" s="1414"/>
      <c r="T20" s="1415"/>
      <c r="U20" s="1523">
        <v>-1</v>
      </c>
      <c r="AB20" s="34"/>
      <c r="CG20" s="8"/>
      <c r="CH20" s="8"/>
      <c r="CI20" s="8"/>
      <c r="CJ20" s="8"/>
    </row>
    <row r="21" spans="1:88" ht="21" customHeight="1" thickBot="1">
      <c r="A21" s="1399"/>
      <c r="B21" s="1127"/>
      <c r="C21" s="1138"/>
      <c r="D21" s="1121"/>
      <c r="E21" s="1141"/>
      <c r="F21" s="1127"/>
      <c r="G21" s="1152"/>
      <c r="H21" s="1428"/>
      <c r="I21" s="1141"/>
      <c r="J21" s="1127"/>
      <c r="K21" s="44" t="s">
        <v>188</v>
      </c>
      <c r="L21" s="41" t="s">
        <v>189</v>
      </c>
      <c r="M21" s="65"/>
      <c r="N21" s="38"/>
      <c r="O21" s="60"/>
      <c r="P21" s="42"/>
      <c r="Q21" s="1509"/>
      <c r="R21" s="1512">
        <v>291</v>
      </c>
      <c r="S21" s="1434"/>
      <c r="T21" s="1435"/>
      <c r="U21" s="1420"/>
      <c r="AB21" s="34"/>
      <c r="CG21" s="8"/>
      <c r="CH21" s="8"/>
      <c r="CI21" s="8"/>
      <c r="CJ21" s="8"/>
    </row>
    <row r="22" spans="1:88" ht="21" customHeight="1" thickBot="1">
      <c r="A22" s="1399"/>
      <c r="B22" s="1127"/>
      <c r="C22" s="1138"/>
      <c r="D22" s="1121"/>
      <c r="E22" s="1141"/>
      <c r="F22" s="1127"/>
      <c r="G22" s="1116"/>
      <c r="H22" s="1429"/>
      <c r="I22" s="1142"/>
      <c r="J22" s="1143"/>
      <c r="K22" s="44" t="s">
        <v>62</v>
      </c>
      <c r="L22" s="41" t="s">
        <v>29</v>
      </c>
      <c r="M22" s="65"/>
      <c r="N22" s="89"/>
      <c r="O22" s="63"/>
      <c r="P22" s="36"/>
      <c r="Q22" s="1433"/>
      <c r="R22" s="1182" t="s">
        <v>29</v>
      </c>
      <c r="S22" s="1183"/>
      <c r="T22" s="1184"/>
      <c r="U22" s="1420"/>
      <c r="AB22" s="34"/>
      <c r="CG22" s="8"/>
      <c r="CH22" s="8"/>
      <c r="CI22" s="8"/>
      <c r="CJ22" s="8"/>
    </row>
    <row r="23" spans="1:88" ht="29.25" customHeight="1" thickBot="1">
      <c r="A23" s="1399"/>
      <c r="B23" s="1127"/>
      <c r="C23" s="1138"/>
      <c r="D23" s="1121"/>
      <c r="E23" s="1141"/>
      <c r="F23" s="1127"/>
      <c r="G23" s="1115" t="s">
        <v>89</v>
      </c>
      <c r="H23" s="1217" t="s">
        <v>107</v>
      </c>
      <c r="I23" s="1123" t="s">
        <v>192</v>
      </c>
      <c r="J23" s="1126" t="s">
        <v>193</v>
      </c>
      <c r="K23" s="1115" t="s">
        <v>88</v>
      </c>
      <c r="L23" s="1513" t="s">
        <v>119</v>
      </c>
      <c r="M23" s="1140" t="s">
        <v>197</v>
      </c>
      <c r="N23" s="1127" t="s">
        <v>186</v>
      </c>
      <c r="O23" s="44" t="s">
        <v>187</v>
      </c>
      <c r="P23" s="41" t="s">
        <v>190</v>
      </c>
      <c r="Q23" s="1509"/>
      <c r="R23" s="1511">
        <v>100</v>
      </c>
      <c r="S23" s="1414"/>
      <c r="T23" s="1415"/>
      <c r="U23" s="1420"/>
      <c r="AB23" s="34"/>
      <c r="CG23" s="8"/>
      <c r="CH23" s="8"/>
      <c r="CI23" s="8"/>
      <c r="CJ23" s="8"/>
    </row>
    <row r="24" spans="1:88" ht="29.25" customHeight="1" thickBot="1">
      <c r="A24" s="1399"/>
      <c r="B24" s="1127"/>
      <c r="C24" s="1138"/>
      <c r="D24" s="1121"/>
      <c r="E24" s="1141"/>
      <c r="F24" s="1127"/>
      <c r="G24" s="1152"/>
      <c r="H24" s="1218"/>
      <c r="I24" s="1124"/>
      <c r="J24" s="1127"/>
      <c r="K24" s="1152"/>
      <c r="L24" s="1514"/>
      <c r="M24" s="1141"/>
      <c r="N24" s="1127"/>
      <c r="O24" s="44" t="s">
        <v>188</v>
      </c>
      <c r="P24" s="41" t="s">
        <v>189</v>
      </c>
      <c r="Q24" s="1509"/>
      <c r="R24" s="1512">
        <v>291</v>
      </c>
      <c r="S24" s="1434"/>
      <c r="T24" s="1435"/>
      <c r="U24" s="1420"/>
      <c r="AB24" s="34"/>
      <c r="CG24" s="8"/>
      <c r="CH24" s="8"/>
      <c r="CI24" s="8"/>
      <c r="CJ24" s="8"/>
    </row>
    <row r="25" spans="1:88" ht="29.25" customHeight="1" thickBot="1">
      <c r="A25" s="1399"/>
      <c r="B25" s="1127"/>
      <c r="C25" s="1138"/>
      <c r="D25" s="1121"/>
      <c r="E25" s="1141"/>
      <c r="F25" s="1127"/>
      <c r="G25" s="1116"/>
      <c r="H25" s="1219"/>
      <c r="I25" s="1124"/>
      <c r="J25" s="1127"/>
      <c r="K25" s="1116"/>
      <c r="L25" s="1515"/>
      <c r="M25" s="1142"/>
      <c r="N25" s="1143"/>
      <c r="O25" s="44" t="s">
        <v>62</v>
      </c>
      <c r="P25" s="41" t="s">
        <v>29</v>
      </c>
      <c r="Q25" s="1509"/>
      <c r="R25" s="1182" t="s">
        <v>29</v>
      </c>
      <c r="S25" s="1183"/>
      <c r="T25" s="1184"/>
      <c r="U25" s="1420"/>
      <c r="AB25" s="34"/>
      <c r="CG25" s="8"/>
      <c r="CH25" s="8"/>
      <c r="CI25" s="8"/>
      <c r="CJ25" s="8"/>
    </row>
    <row r="26" spans="1:88" ht="29.25" customHeight="1" thickBot="1">
      <c r="A26" s="1399"/>
      <c r="B26" s="1127"/>
      <c r="C26" s="1138"/>
      <c r="D26" s="1121"/>
      <c r="E26" s="1141"/>
      <c r="F26" s="1127"/>
      <c r="G26" s="1115" t="s">
        <v>90</v>
      </c>
      <c r="H26" s="1217" t="s">
        <v>108</v>
      </c>
      <c r="I26" s="1141"/>
      <c r="J26" s="1127"/>
      <c r="K26" s="1115" t="s">
        <v>61</v>
      </c>
      <c r="L26" s="1149" t="s">
        <v>120</v>
      </c>
      <c r="M26" s="1140" t="s">
        <v>198</v>
      </c>
      <c r="N26" s="1127" t="s">
        <v>186</v>
      </c>
      <c r="O26" s="44" t="s">
        <v>187</v>
      </c>
      <c r="P26" s="41" t="s">
        <v>190</v>
      </c>
      <c r="Q26" s="1509"/>
      <c r="R26" s="1511">
        <v>100</v>
      </c>
      <c r="S26" s="1414"/>
      <c r="T26" s="1415"/>
      <c r="U26" s="1420"/>
      <c r="AB26" s="34"/>
      <c r="CG26" s="8"/>
      <c r="CH26" s="8"/>
      <c r="CI26" s="8"/>
      <c r="CJ26" s="8"/>
    </row>
    <row r="27" spans="1:88" ht="29.25" customHeight="1" thickBot="1">
      <c r="A27" s="1399"/>
      <c r="B27" s="1127"/>
      <c r="C27" s="1138"/>
      <c r="D27" s="1121"/>
      <c r="E27" s="1141"/>
      <c r="F27" s="1127"/>
      <c r="G27" s="1116"/>
      <c r="H27" s="1219"/>
      <c r="I27" s="1141"/>
      <c r="J27" s="1127"/>
      <c r="K27" s="1152"/>
      <c r="L27" s="1150"/>
      <c r="M27" s="1141"/>
      <c r="N27" s="1127"/>
      <c r="O27" s="44" t="s">
        <v>188</v>
      </c>
      <c r="P27" s="41" t="s">
        <v>189</v>
      </c>
      <c r="Q27" s="1509"/>
      <c r="R27" s="1512">
        <v>291</v>
      </c>
      <c r="S27" s="1434"/>
      <c r="T27" s="1435"/>
      <c r="U27" s="1420"/>
      <c r="AB27" s="34"/>
      <c r="CG27" s="8"/>
      <c r="CH27" s="8"/>
      <c r="CI27" s="8"/>
      <c r="CJ27" s="8"/>
    </row>
    <row r="28" spans="1:88" ht="29.25" customHeight="1" thickBot="1">
      <c r="A28" s="1399"/>
      <c r="B28" s="1127"/>
      <c r="C28" s="1138"/>
      <c r="D28" s="1121"/>
      <c r="E28" s="1141"/>
      <c r="F28" s="1127"/>
      <c r="G28" s="1115" t="s">
        <v>111</v>
      </c>
      <c r="H28" s="1217" t="s">
        <v>34</v>
      </c>
      <c r="I28" s="1141"/>
      <c r="J28" s="1127"/>
      <c r="K28" s="1116"/>
      <c r="L28" s="1244"/>
      <c r="M28" s="1142"/>
      <c r="N28" s="1143"/>
      <c r="O28" s="44" t="s">
        <v>62</v>
      </c>
      <c r="P28" s="41" t="s">
        <v>29</v>
      </c>
      <c r="Q28" s="1509"/>
      <c r="R28" s="1171" t="s">
        <v>29</v>
      </c>
      <c r="S28" s="1183"/>
      <c r="T28" s="1184"/>
      <c r="U28" s="1420"/>
      <c r="AB28" s="34"/>
      <c r="CG28" s="8"/>
      <c r="CH28" s="8"/>
      <c r="CI28" s="8"/>
      <c r="CJ28" s="8"/>
    </row>
    <row r="29" spans="1:88" ht="29.25" customHeight="1">
      <c r="A29" s="1399"/>
      <c r="B29" s="1127"/>
      <c r="C29" s="1216"/>
      <c r="D29" s="1121"/>
      <c r="E29" s="1141"/>
      <c r="F29" s="1127"/>
      <c r="G29" s="1116"/>
      <c r="H29" s="1219"/>
      <c r="I29" s="1142"/>
      <c r="J29" s="1143"/>
      <c r="K29" s="44" t="s">
        <v>102</v>
      </c>
      <c r="L29" s="41" t="s">
        <v>194</v>
      </c>
      <c r="M29" s="65"/>
      <c r="N29" s="38"/>
      <c r="O29" s="60"/>
      <c r="P29" s="42"/>
      <c r="Q29" s="1433"/>
      <c r="R29" s="1516"/>
      <c r="S29" s="1418"/>
      <c r="T29" s="1419"/>
      <c r="U29" s="1420"/>
      <c r="AB29" s="34"/>
      <c r="CG29" s="8"/>
      <c r="CH29" s="8"/>
      <c r="CI29" s="8"/>
      <c r="CJ29" s="8"/>
    </row>
    <row r="30" spans="1:88" ht="17.25" customHeight="1" thickBot="1">
      <c r="A30" s="1147"/>
      <c r="B30" s="1128"/>
      <c r="C30" s="48">
        <v>0</v>
      </c>
      <c r="D30" s="71" t="s">
        <v>63</v>
      </c>
      <c r="E30" s="72"/>
      <c r="F30" s="73"/>
      <c r="G30" s="74"/>
      <c r="H30" s="71"/>
      <c r="I30" s="72"/>
      <c r="J30" s="73"/>
      <c r="K30" s="74"/>
      <c r="L30" s="71"/>
      <c r="M30" s="72"/>
      <c r="N30" s="73"/>
      <c r="O30" s="74"/>
      <c r="P30" s="71"/>
      <c r="Q30" s="1510"/>
      <c r="R30" s="1517"/>
      <c r="S30" s="1518"/>
      <c r="T30" s="1519"/>
      <c r="U30" s="1524"/>
      <c r="CG30" s="8"/>
      <c r="CH30" s="8"/>
      <c r="CI30" s="8"/>
      <c r="CJ30" s="8"/>
    </row>
    <row r="31" spans="17:88" ht="13.5" thickBot="1">
      <c r="Q31" s="33"/>
      <c r="R31" s="33"/>
      <c r="S31" s="33"/>
      <c r="T31" s="33"/>
      <c r="U31" s="33"/>
      <c r="CH31" s="8"/>
      <c r="CI31" s="8"/>
      <c r="CJ31" s="8"/>
    </row>
    <row r="32" spans="1:21" ht="12.75" customHeight="1">
      <c r="A32" s="1" t="s">
        <v>486</v>
      </c>
      <c r="B32" s="289"/>
      <c r="C32" s="289"/>
      <c r="D32" s="289"/>
      <c r="E32" s="289"/>
      <c r="F32" s="289"/>
      <c r="G32" s="289"/>
      <c r="H32" s="289"/>
      <c r="I32" s="289"/>
      <c r="J32" s="289"/>
      <c r="K32" s="289"/>
      <c r="L32" s="289"/>
      <c r="M32" s="289"/>
      <c r="N32" s="289"/>
      <c r="O32" s="289"/>
      <c r="P32" s="277"/>
      <c r="Q32" s="974" t="s">
        <v>44</v>
      </c>
      <c r="R32" s="968"/>
      <c r="S32" s="968"/>
      <c r="T32" s="968"/>
      <c r="U32" s="996"/>
    </row>
    <row r="33" spans="1:21" ht="12.75">
      <c r="A33" s="289"/>
      <c r="B33" s="289"/>
      <c r="C33" s="289"/>
      <c r="D33" s="289"/>
      <c r="E33" s="289"/>
      <c r="F33" s="289"/>
      <c r="G33" s="289"/>
      <c r="H33" s="289"/>
      <c r="I33" s="289"/>
      <c r="J33" s="289"/>
      <c r="K33" s="289"/>
      <c r="L33" s="289"/>
      <c r="M33" s="289"/>
      <c r="N33" s="289"/>
      <c r="O33" s="289"/>
      <c r="P33" s="277"/>
      <c r="Q33" s="975" t="s">
        <v>45</v>
      </c>
      <c r="R33" s="970"/>
      <c r="S33" s="970"/>
      <c r="T33" s="970"/>
      <c r="U33" s="997"/>
    </row>
    <row r="34" spans="1:21" ht="12.75">
      <c r="A34" s="289"/>
      <c r="B34" s="289"/>
      <c r="C34" s="289"/>
      <c r="D34" s="289"/>
      <c r="E34" s="289"/>
      <c r="F34" s="289"/>
      <c r="G34" s="289"/>
      <c r="H34" s="289"/>
      <c r="I34" s="289"/>
      <c r="J34" s="289"/>
      <c r="K34" s="289"/>
      <c r="L34" s="289"/>
      <c r="M34" s="289"/>
      <c r="N34" s="289"/>
      <c r="O34" s="289"/>
      <c r="P34" s="277"/>
      <c r="Q34" s="975" t="s">
        <v>46</v>
      </c>
      <c r="R34" s="970"/>
      <c r="S34" s="970"/>
      <c r="T34" s="971"/>
      <c r="U34" s="29" t="s">
        <v>48</v>
      </c>
    </row>
    <row r="35" spans="1:21" ht="12.75" customHeight="1">
      <c r="A35" s="289"/>
      <c r="B35" s="289"/>
      <c r="C35" s="289"/>
      <c r="D35" s="289"/>
      <c r="E35" s="289"/>
      <c r="F35" s="289"/>
      <c r="G35" s="289"/>
      <c r="H35" s="289"/>
      <c r="I35" s="289"/>
      <c r="J35" s="289"/>
      <c r="K35" s="289"/>
      <c r="L35" s="289"/>
      <c r="M35" s="289"/>
      <c r="N35" s="289"/>
      <c r="O35" s="289"/>
      <c r="P35" s="277"/>
      <c r="Q35" s="956" t="s">
        <v>47</v>
      </c>
      <c r="R35" s="957"/>
      <c r="S35" s="957"/>
      <c r="T35" s="950"/>
      <c r="U35" s="993" t="s">
        <v>49</v>
      </c>
    </row>
    <row r="36" spans="1:21" ht="12.75" customHeight="1">
      <c r="A36" s="289"/>
      <c r="B36" s="289"/>
      <c r="C36" s="289"/>
      <c r="D36" s="289"/>
      <c r="E36" s="289"/>
      <c r="F36" s="289"/>
      <c r="G36" s="289"/>
      <c r="H36" s="289"/>
      <c r="I36" s="289"/>
      <c r="J36" s="289"/>
      <c r="K36" s="289"/>
      <c r="L36" s="289"/>
      <c r="M36" s="289"/>
      <c r="N36" s="289"/>
      <c r="O36" s="289"/>
      <c r="P36" s="277"/>
      <c r="Q36" s="959" t="s">
        <v>32</v>
      </c>
      <c r="R36" s="960"/>
      <c r="S36" s="960"/>
      <c r="T36" s="961"/>
      <c r="U36" s="993"/>
    </row>
    <row r="37" spans="1:21" ht="12.75" customHeight="1">
      <c r="A37" s="289"/>
      <c r="B37" s="289"/>
      <c r="C37" s="289"/>
      <c r="D37" s="289"/>
      <c r="E37" s="289"/>
      <c r="F37" s="289"/>
      <c r="G37" s="289"/>
      <c r="H37" s="289"/>
      <c r="I37" s="289"/>
      <c r="J37" s="289"/>
      <c r="K37" s="289"/>
      <c r="L37" s="289"/>
      <c r="M37" s="289"/>
      <c r="N37" s="289"/>
      <c r="O37" s="289"/>
      <c r="P37" s="277"/>
      <c r="Q37" s="962" t="s">
        <v>68</v>
      </c>
      <c r="R37" s="963"/>
      <c r="S37" s="963"/>
      <c r="T37" s="937"/>
      <c r="U37" s="993"/>
    </row>
    <row r="38" spans="1:21" ht="12.75">
      <c r="A38" s="289"/>
      <c r="B38" s="289"/>
      <c r="C38" s="289"/>
      <c r="D38" s="289"/>
      <c r="E38" s="289"/>
      <c r="F38" s="289"/>
      <c r="G38" s="289"/>
      <c r="H38" s="289"/>
      <c r="I38" s="289"/>
      <c r="J38" s="289"/>
      <c r="K38" s="289"/>
      <c r="L38" s="289"/>
      <c r="M38" s="289"/>
      <c r="N38" s="289"/>
      <c r="O38" s="289"/>
      <c r="P38" s="277"/>
      <c r="Q38" s="137">
        <v>19</v>
      </c>
      <c r="R38" s="62" t="s">
        <v>104</v>
      </c>
      <c r="S38" s="62" t="s">
        <v>191</v>
      </c>
      <c r="T38" s="62" t="s">
        <v>70</v>
      </c>
      <c r="U38" s="993"/>
    </row>
    <row r="39" spans="1:21" ht="26.25" thickBot="1">
      <c r="A39" s="247"/>
      <c r="B39" s="247"/>
      <c r="C39" s="247"/>
      <c r="D39" s="247"/>
      <c r="E39" s="247"/>
      <c r="F39" s="247"/>
      <c r="G39" s="247"/>
      <c r="H39" s="247"/>
      <c r="I39" s="247"/>
      <c r="J39" s="247"/>
      <c r="K39" s="247"/>
      <c r="L39" s="247"/>
      <c r="M39" s="247"/>
      <c r="N39" s="247"/>
      <c r="O39" s="247"/>
      <c r="P39" s="290"/>
      <c r="Q39" s="32" t="s">
        <v>43</v>
      </c>
      <c r="R39" s="31" t="s">
        <v>106</v>
      </c>
      <c r="S39" s="30" t="s">
        <v>107</v>
      </c>
      <c r="T39" s="30" t="s">
        <v>71</v>
      </c>
      <c r="U39" s="993"/>
    </row>
    <row r="40" spans="1:88" ht="21" customHeight="1" thickBot="1">
      <c r="A40" s="1145" t="s">
        <v>72</v>
      </c>
      <c r="B40" s="1148" t="s">
        <v>60</v>
      </c>
      <c r="C40" s="1242" t="s">
        <v>134</v>
      </c>
      <c r="D40" s="1400" t="s">
        <v>135</v>
      </c>
      <c r="E40" s="1396" t="s">
        <v>137</v>
      </c>
      <c r="F40" s="1148" t="s">
        <v>136</v>
      </c>
      <c r="G40" s="1441" t="s">
        <v>88</v>
      </c>
      <c r="H40" s="1436" t="s">
        <v>106</v>
      </c>
      <c r="I40" s="1396" t="s">
        <v>196</v>
      </c>
      <c r="J40" s="1148" t="s">
        <v>186</v>
      </c>
      <c r="K40" s="108" t="s">
        <v>187</v>
      </c>
      <c r="L40" s="109" t="s">
        <v>190</v>
      </c>
      <c r="M40" s="67"/>
      <c r="N40" s="68"/>
      <c r="O40" s="61"/>
      <c r="P40" s="66"/>
      <c r="Q40" s="218">
        <v>4</v>
      </c>
      <c r="R40" s="77">
        <v>4487</v>
      </c>
      <c r="S40" s="219">
        <v>0</v>
      </c>
      <c r="T40" s="78">
        <v>181</v>
      </c>
      <c r="U40" s="766">
        <v>0</v>
      </c>
      <c r="V40" s="34"/>
      <c r="AB40" s="34"/>
      <c r="CG40" s="8"/>
      <c r="CH40" s="8"/>
      <c r="CI40" s="8"/>
      <c r="CJ40" s="8"/>
    </row>
    <row r="41" spans="1:88" ht="21" customHeight="1" thickBot="1">
      <c r="A41" s="1399"/>
      <c r="B41" s="1127"/>
      <c r="C41" s="1138"/>
      <c r="D41" s="1121"/>
      <c r="E41" s="1141"/>
      <c r="F41" s="1127"/>
      <c r="G41" s="1152"/>
      <c r="H41" s="1428"/>
      <c r="I41" s="1141"/>
      <c r="J41" s="1127"/>
      <c r="K41" s="44" t="s">
        <v>188</v>
      </c>
      <c r="L41" s="41" t="s">
        <v>189</v>
      </c>
      <c r="M41" s="65"/>
      <c r="N41" s="38"/>
      <c r="O41" s="60"/>
      <c r="P41" s="42"/>
      <c r="Q41" s="220">
        <v>3</v>
      </c>
      <c r="R41" s="221">
        <v>1656</v>
      </c>
      <c r="S41" s="222">
        <v>0</v>
      </c>
      <c r="T41" s="223">
        <v>41</v>
      </c>
      <c r="U41" s="767">
        <v>0</v>
      </c>
      <c r="V41" s="34"/>
      <c r="AB41" s="34"/>
      <c r="CG41" s="8"/>
      <c r="CH41" s="8"/>
      <c r="CI41" s="8"/>
      <c r="CJ41" s="8"/>
    </row>
    <row r="42" spans="1:88" ht="21" customHeight="1" thickBot="1">
      <c r="A42" s="1399"/>
      <c r="B42" s="1127"/>
      <c r="C42" s="1138"/>
      <c r="D42" s="1121"/>
      <c r="E42" s="1141"/>
      <c r="F42" s="1127"/>
      <c r="G42" s="1116"/>
      <c r="H42" s="1429"/>
      <c r="I42" s="1142"/>
      <c r="J42" s="1143"/>
      <c r="K42" s="44" t="s">
        <v>62</v>
      </c>
      <c r="L42" s="41" t="s">
        <v>29</v>
      </c>
      <c r="M42" s="65"/>
      <c r="N42" s="89"/>
      <c r="O42" s="63"/>
      <c r="P42" s="36"/>
      <c r="Q42" s="220">
        <v>0</v>
      </c>
      <c r="R42" s="80">
        <v>3</v>
      </c>
      <c r="S42" s="224">
        <v>0</v>
      </c>
      <c r="T42" s="81">
        <v>0</v>
      </c>
      <c r="U42" s="767">
        <v>0</v>
      </c>
      <c r="AB42" s="34"/>
      <c r="CG42" s="8"/>
      <c r="CH42" s="8"/>
      <c r="CI42" s="8"/>
      <c r="CJ42" s="8"/>
    </row>
    <row r="43" spans="1:88" ht="29.25" customHeight="1" thickBot="1">
      <c r="A43" s="1399"/>
      <c r="B43" s="1127"/>
      <c r="C43" s="1138"/>
      <c r="D43" s="1121"/>
      <c r="E43" s="1141"/>
      <c r="F43" s="1127"/>
      <c r="G43" s="1115" t="s">
        <v>89</v>
      </c>
      <c r="H43" s="1217" t="s">
        <v>107</v>
      </c>
      <c r="I43" s="1123" t="s">
        <v>192</v>
      </c>
      <c r="J43" s="1126" t="s">
        <v>193</v>
      </c>
      <c r="K43" s="1115" t="s">
        <v>88</v>
      </c>
      <c r="L43" s="1513" t="s">
        <v>119</v>
      </c>
      <c r="M43" s="1140" t="s">
        <v>197</v>
      </c>
      <c r="N43" s="1127" t="s">
        <v>186</v>
      </c>
      <c r="O43" s="44" t="s">
        <v>187</v>
      </c>
      <c r="P43" s="41" t="s">
        <v>190</v>
      </c>
      <c r="Q43" s="220">
        <v>0</v>
      </c>
      <c r="R43" s="77">
        <v>0</v>
      </c>
      <c r="S43" s="219">
        <v>45</v>
      </c>
      <c r="T43" s="78">
        <v>3</v>
      </c>
      <c r="U43" s="767">
        <v>0</v>
      </c>
      <c r="AB43" s="34"/>
      <c r="CG43" s="8"/>
      <c r="CH43" s="8"/>
      <c r="CI43" s="8"/>
      <c r="CJ43" s="8"/>
    </row>
    <row r="44" spans="1:88" ht="29.25" customHeight="1" thickBot="1">
      <c r="A44" s="1399"/>
      <c r="B44" s="1127"/>
      <c r="C44" s="1138"/>
      <c r="D44" s="1121"/>
      <c r="E44" s="1141"/>
      <c r="F44" s="1127"/>
      <c r="G44" s="1152"/>
      <c r="H44" s="1218"/>
      <c r="I44" s="1124"/>
      <c r="J44" s="1127"/>
      <c r="K44" s="1152"/>
      <c r="L44" s="1514"/>
      <c r="M44" s="1141"/>
      <c r="N44" s="1127"/>
      <c r="O44" s="44" t="s">
        <v>188</v>
      </c>
      <c r="P44" s="41" t="s">
        <v>189</v>
      </c>
      <c r="Q44" s="220">
        <v>0</v>
      </c>
      <c r="R44" s="221">
        <v>0</v>
      </c>
      <c r="S44" s="222">
        <v>14</v>
      </c>
      <c r="T44" s="223">
        <v>0</v>
      </c>
      <c r="U44" s="767">
        <v>0</v>
      </c>
      <c r="AB44" s="34"/>
      <c r="CG44" s="8"/>
      <c r="CH44" s="8"/>
      <c r="CI44" s="8"/>
      <c r="CJ44" s="8"/>
    </row>
    <row r="45" spans="1:88" ht="29.25" customHeight="1" thickBot="1">
      <c r="A45" s="1399"/>
      <c r="B45" s="1127"/>
      <c r="C45" s="1138"/>
      <c r="D45" s="1121"/>
      <c r="E45" s="1141"/>
      <c r="F45" s="1127"/>
      <c r="G45" s="1116"/>
      <c r="H45" s="1219"/>
      <c r="I45" s="1124"/>
      <c r="J45" s="1127"/>
      <c r="K45" s="1116"/>
      <c r="L45" s="1515"/>
      <c r="M45" s="1142"/>
      <c r="N45" s="1143"/>
      <c r="O45" s="44" t="s">
        <v>62</v>
      </c>
      <c r="P45" s="41" t="s">
        <v>29</v>
      </c>
      <c r="Q45" s="220"/>
      <c r="R45" s="80"/>
      <c r="S45" s="224"/>
      <c r="T45" s="81"/>
      <c r="U45" s="767"/>
      <c r="AB45" s="34"/>
      <c r="CG45" s="8"/>
      <c r="CH45" s="8"/>
      <c r="CI45" s="8"/>
      <c r="CJ45" s="8"/>
    </row>
    <row r="46" spans="1:88" ht="29.25" customHeight="1" thickBot="1">
      <c r="A46" s="1399"/>
      <c r="B46" s="1127"/>
      <c r="C46" s="1138"/>
      <c r="D46" s="1121"/>
      <c r="E46" s="1141"/>
      <c r="F46" s="1127"/>
      <c r="G46" s="1115" t="s">
        <v>90</v>
      </c>
      <c r="H46" s="1217" t="s">
        <v>108</v>
      </c>
      <c r="I46" s="1141"/>
      <c r="J46" s="1127"/>
      <c r="K46" s="1115" t="s">
        <v>61</v>
      </c>
      <c r="L46" s="1149" t="s">
        <v>120</v>
      </c>
      <c r="M46" s="1140" t="s">
        <v>198</v>
      </c>
      <c r="N46" s="1127" t="s">
        <v>186</v>
      </c>
      <c r="O46" s="44" t="s">
        <v>187</v>
      </c>
      <c r="P46" s="41" t="s">
        <v>190</v>
      </c>
      <c r="Q46" s="220">
        <v>0</v>
      </c>
      <c r="R46" s="77">
        <v>0</v>
      </c>
      <c r="S46" s="219">
        <v>2</v>
      </c>
      <c r="T46" s="78">
        <v>0</v>
      </c>
      <c r="U46" s="767">
        <v>0</v>
      </c>
      <c r="AB46" s="34"/>
      <c r="CG46" s="8"/>
      <c r="CH46" s="8"/>
      <c r="CI46" s="8"/>
      <c r="CJ46" s="8"/>
    </row>
    <row r="47" spans="1:88" ht="29.25" customHeight="1" thickBot="1">
      <c r="A47" s="1399"/>
      <c r="B47" s="1127"/>
      <c r="C47" s="1138"/>
      <c r="D47" s="1121"/>
      <c r="E47" s="1141"/>
      <c r="F47" s="1127"/>
      <c r="G47" s="1116"/>
      <c r="H47" s="1219"/>
      <c r="I47" s="1141"/>
      <c r="J47" s="1127"/>
      <c r="K47" s="1152"/>
      <c r="L47" s="1150"/>
      <c r="M47" s="1141"/>
      <c r="N47" s="1127"/>
      <c r="O47" s="44" t="s">
        <v>188</v>
      </c>
      <c r="P47" s="41" t="s">
        <v>189</v>
      </c>
      <c r="Q47" s="220"/>
      <c r="R47" s="221"/>
      <c r="S47" s="222"/>
      <c r="T47" s="223"/>
      <c r="U47" s="767"/>
      <c r="AB47" s="34"/>
      <c r="CG47" s="8"/>
      <c r="CH47" s="8"/>
      <c r="CI47" s="8"/>
      <c r="CJ47" s="8"/>
    </row>
    <row r="48" spans="1:88" ht="29.25" customHeight="1" thickBot="1">
      <c r="A48" s="1399"/>
      <c r="B48" s="1127"/>
      <c r="C48" s="1138"/>
      <c r="D48" s="1121"/>
      <c r="E48" s="1141"/>
      <c r="F48" s="1127"/>
      <c r="G48" s="1115" t="s">
        <v>111</v>
      </c>
      <c r="H48" s="1217" t="s">
        <v>34</v>
      </c>
      <c r="I48" s="1141"/>
      <c r="J48" s="1127"/>
      <c r="K48" s="1116"/>
      <c r="L48" s="1244"/>
      <c r="M48" s="1142"/>
      <c r="N48" s="1143"/>
      <c r="O48" s="44" t="s">
        <v>62</v>
      </c>
      <c r="P48" s="41" t="s">
        <v>29</v>
      </c>
      <c r="Q48" s="220"/>
      <c r="R48" s="83"/>
      <c r="S48" s="225"/>
      <c r="T48" s="84"/>
      <c r="U48" s="767"/>
      <c r="AB48" s="34"/>
      <c r="CG48" s="8"/>
      <c r="CH48" s="8"/>
      <c r="CI48" s="8"/>
      <c r="CJ48" s="8"/>
    </row>
    <row r="49" spans="1:88" ht="28.5" customHeight="1">
      <c r="A49" s="1399"/>
      <c r="B49" s="1127"/>
      <c r="C49" s="1216"/>
      <c r="D49" s="1121"/>
      <c r="E49" s="1141"/>
      <c r="F49" s="1127"/>
      <c r="G49" s="1116"/>
      <c r="H49" s="1219"/>
      <c r="I49" s="1142"/>
      <c r="J49" s="1143"/>
      <c r="K49" s="44" t="s">
        <v>102</v>
      </c>
      <c r="L49" s="41" t="s">
        <v>194</v>
      </c>
      <c r="M49" s="65"/>
      <c r="N49" s="38"/>
      <c r="O49" s="60"/>
      <c r="P49" s="42"/>
      <c r="Q49" s="220">
        <v>0</v>
      </c>
      <c r="R49" s="226">
        <v>0</v>
      </c>
      <c r="S49" s="205">
        <v>1719</v>
      </c>
      <c r="T49" s="227">
        <v>129</v>
      </c>
      <c r="U49" s="495">
        <v>0</v>
      </c>
      <c r="V49" s="34"/>
      <c r="AB49" s="34"/>
      <c r="CG49" s="8"/>
      <c r="CH49" s="8"/>
      <c r="CI49" s="8"/>
      <c r="CJ49" s="8"/>
    </row>
    <row r="50" spans="1:88" ht="15.75" customHeight="1" thickBot="1">
      <c r="A50" s="1147"/>
      <c r="B50" s="1128"/>
      <c r="C50" s="48">
        <v>0</v>
      </c>
      <c r="D50" s="71" t="s">
        <v>63</v>
      </c>
      <c r="E50" s="72"/>
      <c r="F50" s="73"/>
      <c r="G50" s="74"/>
      <c r="H50" s="71"/>
      <c r="I50" s="72"/>
      <c r="J50" s="73"/>
      <c r="K50" s="74"/>
      <c r="L50" s="71"/>
      <c r="M50" s="72"/>
      <c r="N50" s="73"/>
      <c r="O50" s="74"/>
      <c r="P50" s="71"/>
      <c r="Q50" s="173">
        <v>56</v>
      </c>
      <c r="R50" s="228">
        <v>1</v>
      </c>
      <c r="S50" s="207">
        <v>14</v>
      </c>
      <c r="T50" s="229">
        <v>10851</v>
      </c>
      <c r="U50" s="208">
        <v>3059</v>
      </c>
      <c r="V50" s="34"/>
      <c r="CG50" s="8"/>
      <c r="CH50" s="8"/>
      <c r="CI50" s="8"/>
      <c r="CJ50" s="8"/>
    </row>
  </sheetData>
  <sheetProtection/>
  <mergeCells count="82">
    <mergeCell ref="U6:U9"/>
    <mergeCell ref="U20:U30"/>
    <mergeCell ref="Q32:U32"/>
    <mergeCell ref="Q33:U33"/>
    <mergeCell ref="Q34:T34"/>
    <mergeCell ref="Q35:T35"/>
    <mergeCell ref="U35:U39"/>
    <mergeCell ref="Q36:T36"/>
    <mergeCell ref="Q37:T37"/>
    <mergeCell ref="S7:S8"/>
    <mergeCell ref="G48:G49"/>
    <mergeCell ref="H48:H49"/>
    <mergeCell ref="G46:G47"/>
    <mergeCell ref="A40:A50"/>
    <mergeCell ref="B40:B50"/>
    <mergeCell ref="C40:C49"/>
    <mergeCell ref="D40:D49"/>
    <mergeCell ref="E40:E49"/>
    <mergeCell ref="F40:F49"/>
    <mergeCell ref="H46:H47"/>
    <mergeCell ref="G43:G45"/>
    <mergeCell ref="H43:H45"/>
    <mergeCell ref="M43:M45"/>
    <mergeCell ref="N43:N45"/>
    <mergeCell ref="G40:G42"/>
    <mergeCell ref="H40:H42"/>
    <mergeCell ref="I40:I42"/>
    <mergeCell ref="J40:J42"/>
    <mergeCell ref="T6:T8"/>
    <mergeCell ref="I43:I49"/>
    <mergeCell ref="J43:J49"/>
    <mergeCell ref="K43:K45"/>
    <mergeCell ref="L43:L45"/>
    <mergeCell ref="M46:M48"/>
    <mergeCell ref="N46:N48"/>
    <mergeCell ref="K46:K48"/>
    <mergeCell ref="L46:L48"/>
    <mergeCell ref="R26:T26"/>
    <mergeCell ref="R27:T27"/>
    <mergeCell ref="K26:K28"/>
    <mergeCell ref="L26:L28"/>
    <mergeCell ref="R28:T28"/>
    <mergeCell ref="R29:R30"/>
    <mergeCell ref="S29:T30"/>
    <mergeCell ref="M26:M28"/>
    <mergeCell ref="N26:N28"/>
    <mergeCell ref="K23:K25"/>
    <mergeCell ref="L23:L25"/>
    <mergeCell ref="M23:M25"/>
    <mergeCell ref="N23:N25"/>
    <mergeCell ref="R23:T23"/>
    <mergeCell ref="R24:T24"/>
    <mergeCell ref="R25:T25"/>
    <mergeCell ref="G28:G29"/>
    <mergeCell ref="H28:H29"/>
    <mergeCell ref="I20:I22"/>
    <mergeCell ref="J20:J22"/>
    <mergeCell ref="Q20:Q30"/>
    <mergeCell ref="R20:T20"/>
    <mergeCell ref="R21:T21"/>
    <mergeCell ref="R22:T22"/>
    <mergeCell ref="I23:I29"/>
    <mergeCell ref="J23:J29"/>
    <mergeCell ref="G20:G22"/>
    <mergeCell ref="H20:H22"/>
    <mergeCell ref="G23:G25"/>
    <mergeCell ref="H23:H25"/>
    <mergeCell ref="G26:G27"/>
    <mergeCell ref="H26:H27"/>
    <mergeCell ref="A20:A30"/>
    <mergeCell ref="B20:B30"/>
    <mergeCell ref="C20:C29"/>
    <mergeCell ref="D20:D29"/>
    <mergeCell ref="E20:E29"/>
    <mergeCell ref="F20:F29"/>
    <mergeCell ref="Q12:U12"/>
    <mergeCell ref="Q13:U13"/>
    <mergeCell ref="Q14:T14"/>
    <mergeCell ref="Q15:T15"/>
    <mergeCell ref="U15:U19"/>
    <mergeCell ref="Q16:T16"/>
    <mergeCell ref="Q17:T17"/>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61" r:id="rId1"/>
  <headerFooter alignWithMargins="0">
    <oddHeader>&amp;C&amp;"Arial,Bold"&amp;12PTYPEWK IT00</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CJ57"/>
  <sheetViews>
    <sheetView view="pageBreakPreview" zoomScale="75" zoomScaleSheetLayoutView="75" zoomScalePageLayoutView="0" workbookViewId="0" topLeftCell="A1">
      <selection activeCell="A1" sqref="A1"/>
    </sheetView>
  </sheetViews>
  <sheetFormatPr defaultColWidth="9.140625" defaultRowHeight="12.75"/>
  <cols>
    <col min="1" max="1" width="5.28125" style="8" customWidth="1"/>
    <col min="2" max="3" width="3.57421875" style="8" customWidth="1"/>
    <col min="4" max="4" width="42.28125" style="8" customWidth="1"/>
    <col min="5" max="5" width="4.28125" style="8" customWidth="1"/>
    <col min="6" max="6" width="3.57421875" style="8" customWidth="1"/>
    <col min="7" max="7" width="4.28125" style="8" customWidth="1"/>
    <col min="8" max="8" width="43.28125" style="8" customWidth="1"/>
    <col min="9" max="10" width="11.7109375" style="8" customWidth="1"/>
    <col min="11" max="11" width="10.28125" style="5" customWidth="1"/>
    <col min="12" max="12" width="10.28125" style="28" customWidth="1"/>
    <col min="13" max="13" width="8.8515625" style="28" customWidth="1"/>
    <col min="14" max="88" width="9.140625" style="28" customWidth="1"/>
    <col min="89" max="16384" width="9.140625" style="8" customWidth="1"/>
  </cols>
  <sheetData>
    <row r="1" spans="1:5" ht="12.75">
      <c r="A1" s="1" t="s">
        <v>487</v>
      </c>
      <c r="E1" s="1"/>
    </row>
    <row r="2" spans="1:2" ht="12.75">
      <c r="A2" t="s">
        <v>27</v>
      </c>
      <c r="B2" t="s">
        <v>177</v>
      </c>
    </row>
    <row r="3" spans="2:6" ht="12.75">
      <c r="B3" s="3"/>
      <c r="F3" s="3"/>
    </row>
    <row r="4" spans="1:16" ht="12.75">
      <c r="A4" s="4">
        <v>-1</v>
      </c>
      <c r="B4" s="5"/>
      <c r="C4" s="4" t="s">
        <v>28</v>
      </c>
      <c r="D4" s="6"/>
      <c r="E4" s="4"/>
      <c r="F4" s="5"/>
      <c r="G4" s="4"/>
      <c r="J4" s="11">
        <f>SUM(L26:L57,K52:K57)</f>
        <v>9879</v>
      </c>
      <c r="K4" s="484">
        <f>SUM(J4)</f>
        <v>9879</v>
      </c>
      <c r="L4" s="484">
        <f>SUM(K4)</f>
        <v>9879</v>
      </c>
      <c r="P4" s="59"/>
    </row>
    <row r="5" spans="1:12" ht="12.75">
      <c r="A5" s="294">
        <v>1</v>
      </c>
      <c r="B5" s="13"/>
      <c r="C5" s="211" t="s">
        <v>178</v>
      </c>
      <c r="D5" s="14"/>
      <c r="E5" s="14"/>
      <c r="F5" s="18"/>
      <c r="G5" s="212"/>
      <c r="J5" s="562">
        <f aca="true" t="shared" si="0" ref="J5:J14">SUM(K26,K38)</f>
        <v>5048</v>
      </c>
      <c r="K5" s="1220">
        <f>SUM(J5:J18)</f>
        <v>12307</v>
      </c>
      <c r="L5" s="1159">
        <f>SUM(K5:K19)</f>
        <v>12389</v>
      </c>
    </row>
    <row r="6" spans="1:12" ht="12.75">
      <c r="A6" s="294">
        <v>2</v>
      </c>
      <c r="B6" s="13"/>
      <c r="C6" s="211" t="s">
        <v>179</v>
      </c>
      <c r="D6" s="14"/>
      <c r="E6" s="14"/>
      <c r="F6" s="18"/>
      <c r="G6" s="212"/>
      <c r="J6" s="562">
        <f t="shared" si="0"/>
        <v>2932</v>
      </c>
      <c r="K6" s="1221"/>
      <c r="L6" s="1160"/>
    </row>
    <row r="7" spans="1:12" ht="12.75">
      <c r="A7" s="294">
        <v>3</v>
      </c>
      <c r="B7" s="13"/>
      <c r="C7" s="211" t="s">
        <v>180</v>
      </c>
      <c r="D7" s="14"/>
      <c r="E7" s="14"/>
      <c r="F7" s="18"/>
      <c r="G7" s="212"/>
      <c r="J7" s="562">
        <f t="shared" si="0"/>
        <v>748</v>
      </c>
      <c r="K7" s="1221"/>
      <c r="L7" s="1160"/>
    </row>
    <row r="8" spans="1:12" ht="12.75">
      <c r="A8" s="294">
        <v>4</v>
      </c>
      <c r="B8" s="13"/>
      <c r="C8" s="211" t="s">
        <v>181</v>
      </c>
      <c r="D8" s="14"/>
      <c r="E8" s="14"/>
      <c r="F8" s="18"/>
      <c r="G8" s="212"/>
      <c r="J8" s="562">
        <f t="shared" si="0"/>
        <v>632</v>
      </c>
      <c r="K8" s="1221"/>
      <c r="L8" s="1160"/>
    </row>
    <row r="9" spans="1:12" ht="12.75">
      <c r="A9" s="294">
        <v>5</v>
      </c>
      <c r="B9" s="13"/>
      <c r="C9" s="211" t="s">
        <v>182</v>
      </c>
      <c r="D9" s="14"/>
      <c r="E9" s="14"/>
      <c r="F9" s="18"/>
      <c r="G9" s="212"/>
      <c r="J9" s="562">
        <f t="shared" si="0"/>
        <v>286</v>
      </c>
      <c r="K9" s="1221"/>
      <c r="L9" s="1160"/>
    </row>
    <row r="10" spans="1:12" ht="12.75">
      <c r="A10" s="294">
        <v>6</v>
      </c>
      <c r="B10" s="13"/>
      <c r="C10" s="211" t="s">
        <v>183</v>
      </c>
      <c r="D10" s="14"/>
      <c r="E10" s="14"/>
      <c r="F10" s="18"/>
      <c r="G10" s="212"/>
      <c r="J10" s="562">
        <f t="shared" si="0"/>
        <v>425</v>
      </c>
      <c r="K10" s="1221"/>
      <c r="L10" s="1160"/>
    </row>
    <row r="11" spans="1:12" ht="12.75">
      <c r="A11" s="294">
        <v>7</v>
      </c>
      <c r="B11" s="13"/>
      <c r="C11" s="211" t="s">
        <v>33</v>
      </c>
      <c r="D11" s="14"/>
      <c r="E11" s="14"/>
      <c r="F11" s="18"/>
      <c r="G11" s="212"/>
      <c r="J11" s="562">
        <f t="shared" si="0"/>
        <v>216</v>
      </c>
      <c r="K11" s="1221"/>
      <c r="L11" s="1160"/>
    </row>
    <row r="12" spans="1:12" ht="12.75">
      <c r="A12" s="294">
        <v>8</v>
      </c>
      <c r="B12" s="13"/>
      <c r="C12" s="211" t="s">
        <v>184</v>
      </c>
      <c r="D12" s="14"/>
      <c r="E12" s="14"/>
      <c r="F12" s="18"/>
      <c r="G12" s="212"/>
      <c r="J12" s="562">
        <f t="shared" si="0"/>
        <v>1336</v>
      </c>
      <c r="K12" s="1221"/>
      <c r="L12" s="1160"/>
    </row>
    <row r="13" spans="1:16" ht="12.75">
      <c r="A13" s="294">
        <v>9</v>
      </c>
      <c r="B13" s="13"/>
      <c r="C13" s="211" t="s">
        <v>185</v>
      </c>
      <c r="D13" s="14"/>
      <c r="E13" s="14"/>
      <c r="F13" s="18"/>
      <c r="G13" s="212"/>
      <c r="J13" s="562">
        <f t="shared" si="0"/>
        <v>349</v>
      </c>
      <c r="K13" s="1221"/>
      <c r="L13" s="1160"/>
      <c r="P13" s="105"/>
    </row>
    <row r="14" spans="1:16" ht="12.75">
      <c r="A14" s="294">
        <v>10</v>
      </c>
      <c r="B14" s="13"/>
      <c r="C14" s="211" t="s">
        <v>34</v>
      </c>
      <c r="D14" s="14"/>
      <c r="E14" s="14"/>
      <c r="F14" s="18"/>
      <c r="G14" s="212"/>
      <c r="J14" s="562">
        <f t="shared" si="0"/>
        <v>179</v>
      </c>
      <c r="K14" s="1221"/>
      <c r="L14" s="1160"/>
      <c r="P14" s="92"/>
    </row>
    <row r="15" spans="1:16" ht="12.75">
      <c r="A15" s="294">
        <v>19</v>
      </c>
      <c r="B15" s="13"/>
      <c r="C15" s="211" t="s">
        <v>43</v>
      </c>
      <c r="D15" s="14"/>
      <c r="E15" s="14"/>
      <c r="F15" s="18"/>
      <c r="G15" s="212"/>
      <c r="J15" s="562">
        <f>SUM(K36)</f>
        <v>63</v>
      </c>
      <c r="K15" s="1221"/>
      <c r="L15" s="1160"/>
      <c r="P15" s="105"/>
    </row>
    <row r="16" spans="1:16" ht="12.75">
      <c r="A16" s="294">
        <v>20</v>
      </c>
      <c r="B16" s="13"/>
      <c r="C16" s="211" t="s">
        <v>35</v>
      </c>
      <c r="D16" s="14"/>
      <c r="E16" s="14"/>
      <c r="F16" s="18"/>
      <c r="G16" s="212"/>
      <c r="J16" s="562">
        <f>SUM(K37,K48)</f>
        <v>93</v>
      </c>
      <c r="K16" s="1221"/>
      <c r="L16" s="1160"/>
      <c r="P16" s="105"/>
    </row>
    <row r="17" spans="1:16" ht="12.75">
      <c r="A17" s="294">
        <v>21</v>
      </c>
      <c r="B17" s="18"/>
      <c r="C17" s="211" t="s">
        <v>380</v>
      </c>
      <c r="D17" s="14"/>
      <c r="E17" s="14"/>
      <c r="F17" s="18"/>
      <c r="G17" s="212"/>
      <c r="J17" s="562">
        <f>SUM(K49)</f>
        <v>0</v>
      </c>
      <c r="K17" s="1221"/>
      <c r="L17" s="1160"/>
      <c r="P17" s="105"/>
    </row>
    <row r="18" spans="1:16" ht="12.75">
      <c r="A18" s="294">
        <v>22</v>
      </c>
      <c r="B18" s="18"/>
      <c r="C18" s="211" t="s">
        <v>372</v>
      </c>
      <c r="D18" s="14"/>
      <c r="E18" s="14"/>
      <c r="F18" s="18"/>
      <c r="G18" s="212"/>
      <c r="J18" s="562">
        <f>SUM(K50)</f>
        <v>0</v>
      </c>
      <c r="K18" s="1222"/>
      <c r="L18" s="1160"/>
      <c r="P18" s="105"/>
    </row>
    <row r="19" spans="1:12" ht="12.75" customHeight="1">
      <c r="A19" s="23" t="s">
        <v>29</v>
      </c>
      <c r="B19" s="5"/>
      <c r="C19" s="4" t="s">
        <v>30</v>
      </c>
      <c r="E19" s="23"/>
      <c r="F19" s="5"/>
      <c r="G19" s="4"/>
      <c r="J19" s="24">
        <f>SUM(K51)</f>
        <v>82</v>
      </c>
      <c r="K19" s="485">
        <f>SUM(J19)</f>
        <v>82</v>
      </c>
      <c r="L19" s="1161"/>
    </row>
    <row r="20" spans="1:12" ht="13.5" thickBot="1">
      <c r="A20" s="20"/>
      <c r="B20" s="21"/>
      <c r="E20" s="20"/>
      <c r="F20" s="21"/>
      <c r="J20" s="26"/>
      <c r="K20" s="26"/>
      <c r="L20" s="55">
        <f>SUM(L4:L19)</f>
        <v>22268</v>
      </c>
    </row>
    <row r="21" spans="1:10" ht="14.25" thickBot="1" thickTop="1">
      <c r="A21" s="1" t="s">
        <v>487</v>
      </c>
      <c r="B21" s="21"/>
      <c r="E21" s="20"/>
      <c r="F21" s="21"/>
      <c r="I21" s="25"/>
      <c r="J21" s="12"/>
    </row>
    <row r="22" spans="1:12" ht="12.75" customHeight="1">
      <c r="A22" s="289"/>
      <c r="B22" s="289"/>
      <c r="C22" s="289"/>
      <c r="D22" s="289"/>
      <c r="E22" s="289"/>
      <c r="F22" s="289"/>
      <c r="G22" s="289"/>
      <c r="H22" s="277"/>
      <c r="I22" s="974" t="s">
        <v>44</v>
      </c>
      <c r="J22" s="968"/>
      <c r="K22" s="967" t="s">
        <v>44</v>
      </c>
      <c r="L22" s="996"/>
    </row>
    <row r="23" spans="1:12" ht="12.75">
      <c r="A23" s="289"/>
      <c r="B23" s="289"/>
      <c r="C23" s="289"/>
      <c r="D23" s="289"/>
      <c r="E23" s="289"/>
      <c r="F23" s="289"/>
      <c r="G23" s="289"/>
      <c r="H23" s="277"/>
      <c r="I23" s="975" t="s">
        <v>45</v>
      </c>
      <c r="J23" s="970"/>
      <c r="K23" s="969" t="s">
        <v>45</v>
      </c>
      <c r="L23" s="997"/>
    </row>
    <row r="24" spans="1:12" ht="12.75">
      <c r="A24" s="289"/>
      <c r="B24" s="289"/>
      <c r="C24" s="289"/>
      <c r="D24" s="289"/>
      <c r="E24" s="289"/>
      <c r="F24" s="289"/>
      <c r="G24" s="289"/>
      <c r="H24" s="277"/>
      <c r="I24" s="101" t="s">
        <v>46</v>
      </c>
      <c r="J24" s="690" t="s">
        <v>48</v>
      </c>
      <c r="K24" s="802" t="s">
        <v>46</v>
      </c>
      <c r="L24" s="29" t="s">
        <v>48</v>
      </c>
    </row>
    <row r="25" spans="1:12" ht="12.75" customHeight="1" thickBot="1">
      <c r="A25" s="247"/>
      <c r="B25" s="247"/>
      <c r="C25" s="247"/>
      <c r="D25" s="247"/>
      <c r="E25" s="247"/>
      <c r="F25" s="247"/>
      <c r="G25" s="247"/>
      <c r="H25" s="290"/>
      <c r="I25" s="303" t="s">
        <v>47</v>
      </c>
      <c r="J25" s="138" t="s">
        <v>49</v>
      </c>
      <c r="K25" s="746" t="s">
        <v>47</v>
      </c>
      <c r="L25" s="47" t="s">
        <v>49</v>
      </c>
    </row>
    <row r="26" spans="1:88" ht="15.75" customHeight="1">
      <c r="A26" s="1533" t="s">
        <v>32</v>
      </c>
      <c r="B26" s="1148" t="s">
        <v>454</v>
      </c>
      <c r="C26" s="98">
        <v>1</v>
      </c>
      <c r="D26" s="109" t="s">
        <v>178</v>
      </c>
      <c r="E26" s="67"/>
      <c r="F26" s="68"/>
      <c r="G26" s="98"/>
      <c r="H26" s="132"/>
      <c r="I26" s="1528" t="s">
        <v>32</v>
      </c>
      <c r="J26" s="1419">
        <v>-1</v>
      </c>
      <c r="K26" s="803">
        <v>2807</v>
      </c>
      <c r="L26" s="52">
        <v>0</v>
      </c>
      <c r="M26" s="90"/>
      <c r="N26" s="34"/>
      <c r="O26" s="34"/>
      <c r="P26" s="34"/>
      <c r="Q26" s="34"/>
      <c r="R26" s="34"/>
      <c r="U26" s="34"/>
      <c r="AB26" s="34"/>
      <c r="CG26" s="8"/>
      <c r="CH26" s="8"/>
      <c r="CI26" s="8"/>
      <c r="CJ26" s="8"/>
    </row>
    <row r="27" spans="1:88" ht="12.75">
      <c r="A27" s="1146"/>
      <c r="B27" s="1127"/>
      <c r="C27" s="95">
        <v>2</v>
      </c>
      <c r="D27" s="40" t="s">
        <v>179</v>
      </c>
      <c r="E27" s="39"/>
      <c r="F27" s="89"/>
      <c r="G27" s="95"/>
      <c r="H27" s="133"/>
      <c r="I27" s="1529"/>
      <c r="J27" s="1422"/>
      <c r="K27" s="804">
        <v>2189</v>
      </c>
      <c r="L27" s="53">
        <v>0</v>
      </c>
      <c r="M27" s="90"/>
      <c r="N27" s="34"/>
      <c r="O27" s="34"/>
      <c r="P27" s="34"/>
      <c r="Q27" s="34"/>
      <c r="R27" s="34"/>
      <c r="U27" s="34"/>
      <c r="AB27" s="34"/>
      <c r="CG27" s="8"/>
      <c r="CH27" s="8"/>
      <c r="CI27" s="8"/>
      <c r="CJ27" s="8"/>
    </row>
    <row r="28" spans="1:88" ht="12.75">
      <c r="A28" s="1146"/>
      <c r="B28" s="1127"/>
      <c r="C28" s="95">
        <v>3</v>
      </c>
      <c r="D28" s="40" t="s">
        <v>180</v>
      </c>
      <c r="E28" s="39"/>
      <c r="F28" s="89"/>
      <c r="G28" s="95"/>
      <c r="H28" s="133"/>
      <c r="I28" s="1529"/>
      <c r="J28" s="1422"/>
      <c r="K28" s="804">
        <v>527</v>
      </c>
      <c r="L28" s="53">
        <v>0</v>
      </c>
      <c r="M28" s="90"/>
      <c r="N28" s="34"/>
      <c r="AB28" s="34"/>
      <c r="CG28" s="8"/>
      <c r="CH28" s="8"/>
      <c r="CI28" s="8"/>
      <c r="CJ28" s="8"/>
    </row>
    <row r="29" spans="1:88" ht="12.75">
      <c r="A29" s="1146"/>
      <c r="B29" s="1127"/>
      <c r="C29" s="95">
        <v>4</v>
      </c>
      <c r="D29" s="40" t="s">
        <v>181</v>
      </c>
      <c r="E29" s="39"/>
      <c r="F29" s="89"/>
      <c r="G29" s="95"/>
      <c r="H29" s="133"/>
      <c r="I29" s="1529"/>
      <c r="J29" s="1422"/>
      <c r="K29" s="804">
        <v>440</v>
      </c>
      <c r="L29" s="53">
        <v>0</v>
      </c>
      <c r="M29" s="90"/>
      <c r="AB29" s="34"/>
      <c r="CG29" s="8"/>
      <c r="CH29" s="8"/>
      <c r="CI29" s="8"/>
      <c r="CJ29" s="8"/>
    </row>
    <row r="30" spans="1:88" ht="12.75">
      <c r="A30" s="1146"/>
      <c r="B30" s="1127"/>
      <c r="C30" s="95">
        <v>5</v>
      </c>
      <c r="D30" s="40" t="s">
        <v>182</v>
      </c>
      <c r="E30" s="39"/>
      <c r="F30" s="89"/>
      <c r="G30" s="95"/>
      <c r="H30" s="133"/>
      <c r="I30" s="1529"/>
      <c r="J30" s="1422"/>
      <c r="K30" s="804">
        <v>184</v>
      </c>
      <c r="L30" s="53">
        <v>0</v>
      </c>
      <c r="M30" s="90"/>
      <c r="CG30" s="8"/>
      <c r="CH30" s="8"/>
      <c r="CI30" s="8"/>
      <c r="CJ30" s="8"/>
    </row>
    <row r="31" spans="1:88" ht="12.75">
      <c r="A31" s="1146"/>
      <c r="B31" s="1127"/>
      <c r="C31" s="95">
        <v>6</v>
      </c>
      <c r="D31" s="40" t="s">
        <v>183</v>
      </c>
      <c r="E31" s="39"/>
      <c r="F31" s="89"/>
      <c r="G31" s="95"/>
      <c r="H31" s="133"/>
      <c r="I31" s="1529"/>
      <c r="J31" s="1422"/>
      <c r="K31" s="804">
        <v>377</v>
      </c>
      <c r="L31" s="53">
        <v>0</v>
      </c>
      <c r="M31" s="90"/>
      <c r="CG31" s="8"/>
      <c r="CH31" s="8"/>
      <c r="CI31" s="8"/>
      <c r="CJ31" s="8"/>
    </row>
    <row r="32" spans="1:88" ht="12.75">
      <c r="A32" s="1146"/>
      <c r="B32" s="1127"/>
      <c r="C32" s="95">
        <v>7</v>
      </c>
      <c r="D32" s="40" t="s">
        <v>33</v>
      </c>
      <c r="E32" s="39"/>
      <c r="F32" s="89"/>
      <c r="G32" s="95"/>
      <c r="H32" s="133"/>
      <c r="I32" s="1529"/>
      <c r="J32" s="1422"/>
      <c r="K32" s="805">
        <v>162</v>
      </c>
      <c r="L32" s="54">
        <v>0</v>
      </c>
      <c r="M32" s="90"/>
      <c r="N32" s="34"/>
      <c r="CG32" s="8"/>
      <c r="CH32" s="8"/>
      <c r="CI32" s="8"/>
      <c r="CJ32" s="8"/>
    </row>
    <row r="33" spans="1:88" ht="12.75">
      <c r="A33" s="1146"/>
      <c r="B33" s="1127"/>
      <c r="C33" s="95">
        <v>8</v>
      </c>
      <c r="D33" s="40" t="s">
        <v>184</v>
      </c>
      <c r="E33" s="39"/>
      <c r="F33" s="89"/>
      <c r="G33" s="95"/>
      <c r="H33" s="133"/>
      <c r="I33" s="1529"/>
      <c r="J33" s="1422"/>
      <c r="K33" s="805">
        <v>744</v>
      </c>
      <c r="L33" s="54">
        <v>0</v>
      </c>
      <c r="M33" s="90"/>
      <c r="CG33" s="8"/>
      <c r="CH33" s="8"/>
      <c r="CI33" s="8"/>
      <c r="CJ33" s="8"/>
    </row>
    <row r="34" spans="1:88" ht="12.75">
      <c r="A34" s="1146"/>
      <c r="B34" s="1127"/>
      <c r="C34" s="95">
        <v>9</v>
      </c>
      <c r="D34" s="40" t="s">
        <v>185</v>
      </c>
      <c r="E34" s="39"/>
      <c r="F34" s="89"/>
      <c r="G34" s="95"/>
      <c r="H34" s="133"/>
      <c r="I34" s="1529"/>
      <c r="J34" s="1422"/>
      <c r="K34" s="805">
        <v>276</v>
      </c>
      <c r="L34" s="54">
        <v>0</v>
      </c>
      <c r="M34" s="90"/>
      <c r="CG34" s="8"/>
      <c r="CH34" s="8"/>
      <c r="CI34" s="8"/>
      <c r="CJ34" s="8"/>
    </row>
    <row r="35" spans="1:88" ht="12.75">
      <c r="A35" s="1146"/>
      <c r="B35" s="1127"/>
      <c r="C35" s="95">
        <v>10</v>
      </c>
      <c r="D35" s="40" t="s">
        <v>34</v>
      </c>
      <c r="E35" s="39"/>
      <c r="F35" s="89"/>
      <c r="G35" s="95"/>
      <c r="H35" s="133"/>
      <c r="I35" s="1529"/>
      <c r="J35" s="1422"/>
      <c r="K35" s="805">
        <v>165</v>
      </c>
      <c r="L35" s="54">
        <v>0</v>
      </c>
      <c r="M35" s="90"/>
      <c r="CG35" s="8"/>
      <c r="CH35" s="8"/>
      <c r="CI35" s="8"/>
      <c r="CJ35" s="8"/>
    </row>
    <row r="36" spans="1:88" ht="12.75">
      <c r="A36" s="1146"/>
      <c r="B36" s="1127"/>
      <c r="C36" s="95">
        <v>19</v>
      </c>
      <c r="D36" s="40" t="s">
        <v>43</v>
      </c>
      <c r="E36" s="39"/>
      <c r="F36" s="89"/>
      <c r="G36" s="95"/>
      <c r="H36" s="133"/>
      <c r="I36" s="1529"/>
      <c r="J36" s="1422"/>
      <c r="K36" s="805">
        <v>63</v>
      </c>
      <c r="L36" s="54">
        <v>0</v>
      </c>
      <c r="M36" s="90"/>
      <c r="Q36" s="34"/>
      <c r="U36" s="34"/>
      <c r="CG36" s="8"/>
      <c r="CH36" s="8"/>
      <c r="CI36" s="8"/>
      <c r="CJ36" s="8"/>
    </row>
    <row r="37" spans="1:88" ht="12.75">
      <c r="A37" s="1146"/>
      <c r="B37" s="1127"/>
      <c r="C37" s="45">
        <v>20</v>
      </c>
      <c r="D37" s="40" t="s">
        <v>35</v>
      </c>
      <c r="E37" s="39"/>
      <c r="F37" s="89"/>
      <c r="G37" s="95"/>
      <c r="H37" s="133"/>
      <c r="I37" s="1530"/>
      <c r="J37" s="1422"/>
      <c r="K37" s="805">
        <v>70</v>
      </c>
      <c r="L37" s="54">
        <v>0</v>
      </c>
      <c r="M37" s="90"/>
      <c r="N37" s="34"/>
      <c r="P37" s="34"/>
      <c r="CG37" s="8"/>
      <c r="CH37" s="8"/>
      <c r="CI37" s="8"/>
      <c r="CJ37" s="8"/>
    </row>
    <row r="38" spans="1:88" ht="15.75" customHeight="1">
      <c r="A38" s="1146"/>
      <c r="B38" s="1127"/>
      <c r="C38" s="1137">
        <v>12</v>
      </c>
      <c r="D38" s="1525" t="s">
        <v>31</v>
      </c>
      <c r="E38" s="1140" t="s">
        <v>109</v>
      </c>
      <c r="F38" s="1126" t="s">
        <v>110</v>
      </c>
      <c r="G38" s="46">
        <v>1</v>
      </c>
      <c r="H38" s="41" t="s">
        <v>178</v>
      </c>
      <c r="I38" s="1531" t="s">
        <v>109</v>
      </c>
      <c r="J38" s="1422"/>
      <c r="K38" s="805">
        <v>2241</v>
      </c>
      <c r="L38" s="209">
        <v>0</v>
      </c>
      <c r="M38" s="90"/>
      <c r="N38" s="34"/>
      <c r="O38" s="34"/>
      <c r="P38" s="34"/>
      <c r="Q38" s="34"/>
      <c r="R38" s="34"/>
      <c r="U38" s="34"/>
      <c r="CG38" s="8"/>
      <c r="CH38" s="8"/>
      <c r="CI38" s="8"/>
      <c r="CJ38" s="8"/>
    </row>
    <row r="39" spans="1:88" ht="12.75">
      <c r="A39" s="1146"/>
      <c r="B39" s="1127"/>
      <c r="C39" s="1138"/>
      <c r="D39" s="1526"/>
      <c r="E39" s="1141"/>
      <c r="F39" s="1127"/>
      <c r="G39" s="95">
        <v>2</v>
      </c>
      <c r="H39" s="40" t="s">
        <v>179</v>
      </c>
      <c r="I39" s="1529"/>
      <c r="J39" s="1422"/>
      <c r="K39" s="805">
        <v>743</v>
      </c>
      <c r="L39" s="209">
        <v>0</v>
      </c>
      <c r="M39" s="90"/>
      <c r="N39" s="34"/>
      <c r="P39" s="34"/>
      <c r="CG39" s="8"/>
      <c r="CH39" s="8"/>
      <c r="CI39" s="8"/>
      <c r="CJ39" s="8"/>
    </row>
    <row r="40" spans="1:88" ht="12.75">
      <c r="A40" s="1146"/>
      <c r="B40" s="1127"/>
      <c r="C40" s="1138"/>
      <c r="D40" s="1526"/>
      <c r="E40" s="1141"/>
      <c r="F40" s="1127"/>
      <c r="G40" s="95">
        <v>3</v>
      </c>
      <c r="H40" s="40" t="s">
        <v>180</v>
      </c>
      <c r="I40" s="1529"/>
      <c r="J40" s="1422"/>
      <c r="K40" s="805">
        <v>221</v>
      </c>
      <c r="L40" s="209">
        <v>0</v>
      </c>
      <c r="M40" s="90"/>
      <c r="N40" s="34"/>
      <c r="P40" s="34"/>
      <c r="CG40" s="8"/>
      <c r="CH40" s="8"/>
      <c r="CI40" s="8"/>
      <c r="CJ40" s="8"/>
    </row>
    <row r="41" spans="1:88" ht="12.75">
      <c r="A41" s="1146"/>
      <c r="B41" s="1127"/>
      <c r="C41" s="1138"/>
      <c r="D41" s="1526"/>
      <c r="E41" s="1141"/>
      <c r="F41" s="1127"/>
      <c r="G41" s="95">
        <v>4</v>
      </c>
      <c r="H41" s="40" t="s">
        <v>181</v>
      </c>
      <c r="I41" s="1529"/>
      <c r="J41" s="1422"/>
      <c r="K41" s="805">
        <v>192</v>
      </c>
      <c r="L41" s="209">
        <v>0</v>
      </c>
      <c r="M41" s="90"/>
      <c r="N41" s="34"/>
      <c r="P41" s="34"/>
      <c r="CG41" s="8"/>
      <c r="CH41" s="8"/>
      <c r="CI41" s="8"/>
      <c r="CJ41" s="8"/>
    </row>
    <row r="42" spans="1:88" ht="12.75">
      <c r="A42" s="1146"/>
      <c r="B42" s="1127"/>
      <c r="C42" s="1138"/>
      <c r="D42" s="1526"/>
      <c r="E42" s="1141"/>
      <c r="F42" s="1127"/>
      <c r="G42" s="95">
        <v>5</v>
      </c>
      <c r="H42" s="40" t="s">
        <v>182</v>
      </c>
      <c r="I42" s="1529"/>
      <c r="J42" s="1422"/>
      <c r="K42" s="805">
        <v>102</v>
      </c>
      <c r="L42" s="209">
        <v>0</v>
      </c>
      <c r="M42" s="90"/>
      <c r="N42" s="34"/>
      <c r="P42" s="34"/>
      <c r="CG42" s="8"/>
      <c r="CH42" s="8"/>
      <c r="CI42" s="8"/>
      <c r="CJ42" s="8"/>
    </row>
    <row r="43" spans="1:88" ht="12.75">
      <c r="A43" s="1146"/>
      <c r="B43" s="1127"/>
      <c r="C43" s="1216"/>
      <c r="D43" s="1527"/>
      <c r="E43" s="1141"/>
      <c r="F43" s="1127"/>
      <c r="G43" s="95">
        <v>6</v>
      </c>
      <c r="H43" s="40" t="s">
        <v>183</v>
      </c>
      <c r="I43" s="1529"/>
      <c r="J43" s="1422"/>
      <c r="K43" s="805">
        <v>48</v>
      </c>
      <c r="L43" s="209">
        <v>0</v>
      </c>
      <c r="M43" s="90"/>
      <c r="N43" s="34"/>
      <c r="P43" s="34"/>
      <c r="CG43" s="8"/>
      <c r="CH43" s="8"/>
      <c r="CI43" s="8"/>
      <c r="CJ43" s="8"/>
    </row>
    <row r="44" spans="1:88" ht="12.75">
      <c r="A44" s="1146"/>
      <c r="B44" s="1127"/>
      <c r="C44" s="1137">
        <v>15</v>
      </c>
      <c r="D44" s="1525" t="s">
        <v>39</v>
      </c>
      <c r="E44" s="1141"/>
      <c r="F44" s="1127"/>
      <c r="G44" s="95">
        <v>7</v>
      </c>
      <c r="H44" s="40" t="s">
        <v>33</v>
      </c>
      <c r="I44" s="1529"/>
      <c r="J44" s="1422"/>
      <c r="K44" s="805">
        <v>54</v>
      </c>
      <c r="L44" s="209">
        <v>0</v>
      </c>
      <c r="M44" s="90"/>
      <c r="N44" s="34"/>
      <c r="P44" s="34"/>
      <c r="CG44" s="8"/>
      <c r="CH44" s="8"/>
      <c r="CI44" s="8"/>
      <c r="CJ44" s="8"/>
    </row>
    <row r="45" spans="1:88" ht="12.75">
      <c r="A45" s="1146"/>
      <c r="B45" s="1127"/>
      <c r="C45" s="1138"/>
      <c r="D45" s="1526"/>
      <c r="E45" s="1141"/>
      <c r="F45" s="1127"/>
      <c r="G45" s="95">
        <v>8</v>
      </c>
      <c r="H45" s="40" t="s">
        <v>184</v>
      </c>
      <c r="I45" s="1529"/>
      <c r="J45" s="1422"/>
      <c r="K45" s="805">
        <v>592</v>
      </c>
      <c r="L45" s="209">
        <v>0</v>
      </c>
      <c r="M45" s="90"/>
      <c r="N45" s="34"/>
      <c r="P45" s="34"/>
      <c r="CG45" s="8"/>
      <c r="CH45" s="8"/>
      <c r="CI45" s="8"/>
      <c r="CJ45" s="8"/>
    </row>
    <row r="46" spans="1:88" ht="12.75">
      <c r="A46" s="1146"/>
      <c r="B46" s="1127"/>
      <c r="C46" s="1138"/>
      <c r="D46" s="1526"/>
      <c r="E46" s="1141"/>
      <c r="F46" s="1127"/>
      <c r="G46" s="95">
        <v>9</v>
      </c>
      <c r="H46" s="40" t="s">
        <v>185</v>
      </c>
      <c r="I46" s="1529"/>
      <c r="J46" s="1422"/>
      <c r="K46" s="805">
        <v>73</v>
      </c>
      <c r="L46" s="209">
        <v>0</v>
      </c>
      <c r="M46" s="90"/>
      <c r="N46" s="34"/>
      <c r="P46" s="34"/>
      <c r="CG46" s="8"/>
      <c r="CH46" s="8"/>
      <c r="CI46" s="8"/>
      <c r="CJ46" s="8"/>
    </row>
    <row r="47" spans="1:88" ht="12.75">
      <c r="A47" s="1146"/>
      <c r="B47" s="1127"/>
      <c r="C47" s="1138"/>
      <c r="D47" s="1526"/>
      <c r="E47" s="1141"/>
      <c r="F47" s="1127"/>
      <c r="G47" s="95">
        <v>10</v>
      </c>
      <c r="H47" s="40" t="s">
        <v>34</v>
      </c>
      <c r="I47" s="1529"/>
      <c r="J47" s="1422"/>
      <c r="K47" s="805">
        <v>14</v>
      </c>
      <c r="L47" s="209">
        <v>0</v>
      </c>
      <c r="M47" s="90"/>
      <c r="N47" s="34"/>
      <c r="P47" s="34"/>
      <c r="CG47" s="8"/>
      <c r="CH47" s="8"/>
      <c r="CI47" s="8"/>
      <c r="CJ47" s="8"/>
    </row>
    <row r="48" spans="1:88" ht="12.75">
      <c r="A48" s="1146"/>
      <c r="B48" s="1127"/>
      <c r="C48" s="1138"/>
      <c r="D48" s="1526"/>
      <c r="E48" s="1141"/>
      <c r="F48" s="1127"/>
      <c r="G48" s="95">
        <v>20</v>
      </c>
      <c r="H48" s="40" t="s">
        <v>35</v>
      </c>
      <c r="I48" s="1529"/>
      <c r="J48" s="1422"/>
      <c r="K48" s="805">
        <v>23</v>
      </c>
      <c r="L48" s="209">
        <v>0</v>
      </c>
      <c r="M48" s="90"/>
      <c r="N48" s="34"/>
      <c r="P48" s="34"/>
      <c r="CG48" s="8"/>
      <c r="CH48" s="8"/>
      <c r="CI48" s="8"/>
      <c r="CJ48" s="8"/>
    </row>
    <row r="49" spans="1:88" ht="12.75">
      <c r="A49" s="1146"/>
      <c r="B49" s="1127"/>
      <c r="C49" s="1138"/>
      <c r="D49" s="1526"/>
      <c r="E49" s="1141"/>
      <c r="F49" s="1127"/>
      <c r="G49" s="568">
        <v>21</v>
      </c>
      <c r="H49" s="569" t="s">
        <v>380</v>
      </c>
      <c r="I49" s="1529"/>
      <c r="J49" s="1422"/>
      <c r="K49" s="805"/>
      <c r="L49" s="801"/>
      <c r="M49" s="90"/>
      <c r="N49" s="34"/>
      <c r="P49" s="34"/>
      <c r="CG49" s="8"/>
      <c r="CH49" s="8"/>
      <c r="CI49" s="8"/>
      <c r="CJ49" s="8"/>
    </row>
    <row r="50" spans="1:88" ht="13.5" thickBot="1">
      <c r="A50" s="1146"/>
      <c r="B50" s="1127"/>
      <c r="C50" s="1138"/>
      <c r="D50" s="1526"/>
      <c r="E50" s="1141"/>
      <c r="F50" s="1127"/>
      <c r="G50" s="568">
        <v>22</v>
      </c>
      <c r="H50" s="569" t="s">
        <v>372</v>
      </c>
      <c r="I50" s="1532"/>
      <c r="J50" s="1422"/>
      <c r="K50" s="806"/>
      <c r="L50" s="801"/>
      <c r="M50" s="90"/>
      <c r="N50" s="34"/>
      <c r="P50" s="34"/>
      <c r="CG50" s="8"/>
      <c r="CH50" s="8"/>
      <c r="CI50" s="8"/>
      <c r="CJ50" s="8"/>
    </row>
    <row r="51" spans="1:88" ht="15.75" customHeight="1" thickBot="1">
      <c r="A51" s="1146"/>
      <c r="B51" s="1127"/>
      <c r="C51" s="1216"/>
      <c r="D51" s="1527"/>
      <c r="E51" s="1142"/>
      <c r="F51" s="1143"/>
      <c r="G51" s="95" t="s">
        <v>62</v>
      </c>
      <c r="H51" s="40" t="s">
        <v>29</v>
      </c>
      <c r="I51" s="266" t="s">
        <v>29</v>
      </c>
      <c r="J51" s="1422"/>
      <c r="K51" s="807">
        <v>82</v>
      </c>
      <c r="L51" s="209">
        <v>1</v>
      </c>
      <c r="M51" s="90"/>
      <c r="N51" s="34"/>
      <c r="P51" s="34"/>
      <c r="U51" s="34"/>
      <c r="CG51" s="8"/>
      <c r="CH51" s="8"/>
      <c r="CI51" s="8"/>
      <c r="CJ51" s="8"/>
    </row>
    <row r="52" spans="1:88" ht="12.75" customHeight="1">
      <c r="A52" s="1146"/>
      <c r="B52" s="1127"/>
      <c r="C52" s="95">
        <v>11</v>
      </c>
      <c r="D52" s="40" t="s">
        <v>36</v>
      </c>
      <c r="E52" s="39"/>
      <c r="F52" s="89"/>
      <c r="G52" s="95"/>
      <c r="H52" s="40"/>
      <c r="I52" s="215"/>
      <c r="J52" s="1422"/>
      <c r="K52" s="808">
        <v>786</v>
      </c>
      <c r="L52" s="209">
        <v>9</v>
      </c>
      <c r="M52" s="90"/>
      <c r="N52" s="34"/>
      <c r="P52" s="34"/>
      <c r="CG52" s="8"/>
      <c r="CH52" s="8"/>
      <c r="CI52" s="8"/>
      <c r="CJ52" s="8"/>
    </row>
    <row r="53" spans="1:88" ht="12.75" customHeight="1">
      <c r="A53" s="1146"/>
      <c r="B53" s="1127"/>
      <c r="C53" s="95">
        <v>13</v>
      </c>
      <c r="D53" s="40" t="s">
        <v>37</v>
      </c>
      <c r="E53" s="39"/>
      <c r="F53" s="89"/>
      <c r="G53" s="95"/>
      <c r="H53" s="40"/>
      <c r="I53" s="215"/>
      <c r="J53" s="1422"/>
      <c r="K53" s="809">
        <v>2954</v>
      </c>
      <c r="L53" s="209">
        <v>0</v>
      </c>
      <c r="M53" s="90"/>
      <c r="O53" s="34"/>
      <c r="P53" s="34"/>
      <c r="Q53" s="34"/>
      <c r="U53" s="34"/>
      <c r="CG53" s="8"/>
      <c r="CH53" s="8"/>
      <c r="CI53" s="8"/>
      <c r="CJ53" s="8"/>
    </row>
    <row r="54" spans="1:88" ht="12.75" customHeight="1">
      <c r="A54" s="1146"/>
      <c r="B54" s="1127"/>
      <c r="C54" s="95">
        <v>14</v>
      </c>
      <c r="D54" s="40" t="s">
        <v>38</v>
      </c>
      <c r="E54" s="39"/>
      <c r="F54" s="89"/>
      <c r="G54" s="95"/>
      <c r="H54" s="40"/>
      <c r="I54" s="215"/>
      <c r="J54" s="1422"/>
      <c r="K54" s="809">
        <v>18</v>
      </c>
      <c r="L54" s="209">
        <v>0</v>
      </c>
      <c r="M54" s="90"/>
      <c r="S54" s="34"/>
      <c r="U54" s="34"/>
      <c r="CG54" s="8"/>
      <c r="CH54" s="8"/>
      <c r="CI54" s="8"/>
      <c r="CJ54" s="8"/>
    </row>
    <row r="55" spans="1:88" ht="12.75" customHeight="1">
      <c r="A55" s="1146"/>
      <c r="B55" s="1127"/>
      <c r="C55" s="95">
        <v>16</v>
      </c>
      <c r="D55" s="40" t="s">
        <v>40</v>
      </c>
      <c r="E55" s="39"/>
      <c r="F55" s="89"/>
      <c r="G55" s="95"/>
      <c r="H55" s="40"/>
      <c r="I55" s="215"/>
      <c r="J55" s="1422"/>
      <c r="K55" s="809">
        <v>1173</v>
      </c>
      <c r="L55" s="209">
        <v>1</v>
      </c>
      <c r="M55" s="90"/>
      <c r="N55" s="34"/>
      <c r="O55" s="34"/>
      <c r="P55" s="34"/>
      <c r="Q55" s="34"/>
      <c r="R55" s="34"/>
      <c r="U55" s="34"/>
      <c r="CG55" s="8"/>
      <c r="CH55" s="8"/>
      <c r="CI55" s="8"/>
      <c r="CJ55" s="8"/>
    </row>
    <row r="56" spans="1:88" ht="12.75" customHeight="1">
      <c r="A56" s="1146"/>
      <c r="B56" s="1127"/>
      <c r="C56" s="95">
        <v>17</v>
      </c>
      <c r="D56" s="40" t="s">
        <v>41</v>
      </c>
      <c r="E56" s="39"/>
      <c r="F56" s="89"/>
      <c r="G56" s="95"/>
      <c r="H56" s="40"/>
      <c r="I56" s="215"/>
      <c r="J56" s="1422"/>
      <c r="K56" s="809">
        <v>1885</v>
      </c>
      <c r="L56" s="209">
        <v>1949</v>
      </c>
      <c r="M56" s="90"/>
      <c r="O56" s="34"/>
      <c r="P56" s="34"/>
      <c r="Q56" s="34"/>
      <c r="S56" s="34"/>
      <c r="U56" s="34"/>
      <c r="CG56" s="8"/>
      <c r="CH56" s="8"/>
      <c r="CI56" s="8"/>
      <c r="CJ56" s="8"/>
    </row>
    <row r="57" spans="1:88" ht="13.5" customHeight="1" thickBot="1">
      <c r="A57" s="1147"/>
      <c r="B57" s="1128"/>
      <c r="C57" s="48">
        <v>18</v>
      </c>
      <c r="D57" s="71" t="s">
        <v>42</v>
      </c>
      <c r="E57" s="213"/>
      <c r="F57" s="214"/>
      <c r="G57" s="48"/>
      <c r="H57" s="71"/>
      <c r="I57" s="216"/>
      <c r="J57" s="1519"/>
      <c r="K57" s="810">
        <v>4</v>
      </c>
      <c r="L57" s="210">
        <v>1099</v>
      </c>
      <c r="M57" s="90"/>
      <c r="N57" s="34"/>
      <c r="P57" s="34"/>
      <c r="Q57" s="34"/>
      <c r="R57" s="34"/>
      <c r="CG57" s="8"/>
      <c r="CH57" s="8"/>
      <c r="CI57" s="8"/>
      <c r="CJ57" s="8"/>
    </row>
  </sheetData>
  <sheetProtection/>
  <mergeCells count="17">
    <mergeCell ref="I23:J23"/>
    <mergeCell ref="A26:A57"/>
    <mergeCell ref="B26:B57"/>
    <mergeCell ref="C38:C43"/>
    <mergeCell ref="D38:D43"/>
    <mergeCell ref="C44:C51"/>
    <mergeCell ref="L5:L19"/>
    <mergeCell ref="K5:K18"/>
    <mergeCell ref="K22:L22"/>
    <mergeCell ref="K23:L23"/>
    <mergeCell ref="I22:J22"/>
    <mergeCell ref="D44:D51"/>
    <mergeCell ref="E38:E51"/>
    <mergeCell ref="F38:F51"/>
    <mergeCell ref="J26:J57"/>
    <mergeCell ref="I26:I37"/>
    <mergeCell ref="I38:I50"/>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79" r:id="rId1"/>
  <headerFooter alignWithMargins="0">
    <oddHeader>&amp;C&amp;"Arial,Bold"&amp;12PSKILL IT00</oddHeader>
  </headerFooter>
  <rowBreaks count="1" manualBreakCount="1">
    <brk id="21" max="12" man="1"/>
  </rowBreaks>
</worksheet>
</file>

<file path=xl/worksheets/sheet16.xml><?xml version="1.0" encoding="utf-8"?>
<worksheet xmlns="http://schemas.openxmlformats.org/spreadsheetml/2006/main" xmlns:r="http://schemas.openxmlformats.org/officeDocument/2006/relationships">
  <sheetPr>
    <pageSetUpPr fitToPage="1"/>
  </sheetPr>
  <dimension ref="A1:BU101"/>
  <sheetViews>
    <sheetView view="pageBreakPreview" zoomScale="75" zoomScaleSheetLayoutView="75" zoomScalePageLayoutView="0" workbookViewId="0" topLeftCell="A1">
      <selection activeCell="A1" sqref="A1"/>
    </sheetView>
  </sheetViews>
  <sheetFormatPr defaultColWidth="9.140625" defaultRowHeight="12.75"/>
  <cols>
    <col min="1" max="1" width="11.8515625" style="8" customWidth="1"/>
    <col min="2" max="2" width="3.00390625" style="8" customWidth="1"/>
    <col min="3" max="3" width="4.421875" style="8" customWidth="1"/>
    <col min="4" max="4" width="7.28125" style="8" customWidth="1"/>
    <col min="5" max="5" width="3.421875" style="8" customWidth="1"/>
    <col min="6" max="6" width="3.00390625" style="8" customWidth="1"/>
    <col min="7" max="7" width="3.8515625" style="8" customWidth="1"/>
    <col min="8" max="8" width="13.8515625" style="8" customWidth="1"/>
    <col min="9" max="9" width="3.8515625" style="8" customWidth="1"/>
    <col min="10" max="10" width="4.28125" style="8" customWidth="1"/>
    <col min="11" max="11" width="8.28125" style="8" customWidth="1"/>
    <col min="12" max="12" width="30.7109375" style="8" customWidth="1"/>
    <col min="13" max="13" width="10.8515625" style="8" bestFit="1" customWidth="1"/>
    <col min="14" max="15" width="10.8515625" style="8" customWidth="1"/>
    <col min="16" max="16" width="13.421875" style="8" customWidth="1"/>
    <col min="17" max="17" width="10.28125" style="8" customWidth="1"/>
    <col min="18" max="18" width="8.7109375" style="8" customWidth="1"/>
    <col min="19" max="73" width="9.140625" style="28" customWidth="1"/>
    <col min="74" max="16384" width="9.140625" style="8" customWidth="1"/>
  </cols>
  <sheetData>
    <row r="1" spans="1:12" ht="12.75">
      <c r="A1" s="1" t="s">
        <v>488</v>
      </c>
      <c r="H1" s="2"/>
      <c r="L1" s="2"/>
    </row>
    <row r="2" spans="1:12" ht="12.75">
      <c r="A2" t="s">
        <v>27</v>
      </c>
      <c r="B2" s="8" t="s">
        <v>489</v>
      </c>
      <c r="H2" s="2"/>
      <c r="L2" s="230"/>
    </row>
    <row r="3" spans="2:12" ht="12.75">
      <c r="B3" s="3"/>
      <c r="H3" s="2"/>
      <c r="L3" s="2"/>
    </row>
    <row r="4" spans="1:18" ht="12.75">
      <c r="A4" s="4">
        <v>-1</v>
      </c>
      <c r="B4" s="5"/>
      <c r="C4" s="4" t="s">
        <v>28</v>
      </c>
      <c r="D4" s="6"/>
      <c r="E4" s="6"/>
      <c r="F4" s="6"/>
      <c r="G4" s="6"/>
      <c r="H4" s="7"/>
      <c r="I4" s="6"/>
      <c r="J4" s="6"/>
      <c r="K4" s="6"/>
      <c r="L4" s="7"/>
      <c r="O4" s="350">
        <f>SUM(Q63:R78,O78:P78)</f>
        <v>15666</v>
      </c>
      <c r="P4" s="350">
        <f>O4</f>
        <v>15666</v>
      </c>
      <c r="Q4" s="364">
        <f>P4</f>
        <v>15666</v>
      </c>
      <c r="R4" s="364">
        <f>Q4</f>
        <v>15666</v>
      </c>
    </row>
    <row r="5" spans="1:18" ht="12.75">
      <c r="A5" s="497">
        <v>10002</v>
      </c>
      <c r="B5" s="5"/>
      <c r="C5" s="9" t="s">
        <v>210</v>
      </c>
      <c r="D5" s="6"/>
      <c r="E5" s="6"/>
      <c r="F5" s="6"/>
      <c r="G5" s="6"/>
      <c r="H5" s="7"/>
      <c r="I5" s="6"/>
      <c r="J5" s="6"/>
      <c r="K5" s="6"/>
      <c r="L5" s="7"/>
      <c r="O5" s="361">
        <f aca="true" t="shared" si="0" ref="O5:O10">SUM(M63:P63)</f>
        <v>720</v>
      </c>
      <c r="P5" s="1268">
        <f>SUM(O5:O10)</f>
        <v>4672</v>
      </c>
      <c r="Q5" s="1469">
        <f>SUM(P5:P16)</f>
        <v>6529</v>
      </c>
      <c r="R5" s="1520">
        <f>SUM(Q5:Q17)</f>
        <v>6602</v>
      </c>
    </row>
    <row r="6" spans="1:18" ht="12.75">
      <c r="A6" s="497">
        <v>10012</v>
      </c>
      <c r="B6" s="5"/>
      <c r="C6" s="9" t="s">
        <v>211</v>
      </c>
      <c r="D6" s="6"/>
      <c r="E6" s="6"/>
      <c r="F6" s="6"/>
      <c r="G6" s="6"/>
      <c r="H6" s="7"/>
      <c r="I6" s="6"/>
      <c r="J6" s="6"/>
      <c r="K6" s="6"/>
      <c r="L6" s="7"/>
      <c r="O6" s="365">
        <f t="shared" si="0"/>
        <v>1268</v>
      </c>
      <c r="P6" s="1462"/>
      <c r="Q6" s="1545"/>
      <c r="R6" s="1521"/>
    </row>
    <row r="7" spans="1:18" ht="12.75">
      <c r="A7" s="497">
        <v>10035</v>
      </c>
      <c r="B7" s="5"/>
      <c r="C7" s="9" t="s">
        <v>212</v>
      </c>
      <c r="D7" s="6"/>
      <c r="E7" s="6"/>
      <c r="F7" s="6"/>
      <c r="G7" s="6"/>
      <c r="H7" s="7"/>
      <c r="I7" s="6"/>
      <c r="J7" s="6"/>
      <c r="K7" s="6"/>
      <c r="L7" s="7"/>
      <c r="O7" s="365">
        <f t="shared" si="0"/>
        <v>745</v>
      </c>
      <c r="P7" s="1462"/>
      <c r="Q7" s="1545"/>
      <c r="R7" s="1521"/>
    </row>
    <row r="8" spans="1:18" ht="12.75">
      <c r="A8" s="497">
        <v>10075</v>
      </c>
      <c r="B8" s="5"/>
      <c r="C8" s="9" t="s">
        <v>213</v>
      </c>
      <c r="D8" s="6"/>
      <c r="E8" s="6"/>
      <c r="F8" s="6"/>
      <c r="G8" s="6"/>
      <c r="H8" s="7"/>
      <c r="I8" s="6"/>
      <c r="J8" s="6"/>
      <c r="K8" s="6"/>
      <c r="L8" s="7"/>
      <c r="O8" s="365">
        <f t="shared" si="0"/>
        <v>534</v>
      </c>
      <c r="P8" s="1462"/>
      <c r="Q8" s="1545"/>
      <c r="R8" s="1521"/>
    </row>
    <row r="9" spans="1:18" ht="12.75">
      <c r="A9" s="497">
        <v>10300</v>
      </c>
      <c r="B9" s="5"/>
      <c r="C9" s="9" t="s">
        <v>214</v>
      </c>
      <c r="D9" s="6"/>
      <c r="E9" s="6"/>
      <c r="F9" s="6"/>
      <c r="G9" s="6"/>
      <c r="H9" s="7"/>
      <c r="I9" s="6"/>
      <c r="J9" s="6"/>
      <c r="K9" s="6"/>
      <c r="L9" s="7"/>
      <c r="O9" s="365">
        <f t="shared" si="0"/>
        <v>675</v>
      </c>
      <c r="P9" s="1462"/>
      <c r="Q9" s="1545"/>
      <c r="R9" s="1521"/>
    </row>
    <row r="10" spans="1:18" ht="12.75">
      <c r="A10" s="497">
        <v>10500</v>
      </c>
      <c r="B10" s="5"/>
      <c r="C10" s="9" t="s">
        <v>215</v>
      </c>
      <c r="D10" s="6"/>
      <c r="E10" s="6"/>
      <c r="F10" s="6"/>
      <c r="G10" s="6"/>
      <c r="H10" s="7"/>
      <c r="I10" s="6"/>
      <c r="J10" s="6"/>
      <c r="K10" s="6"/>
      <c r="L10" s="7"/>
      <c r="O10" s="360">
        <f t="shared" si="0"/>
        <v>730</v>
      </c>
      <c r="P10" s="1462"/>
      <c r="Q10" s="1545"/>
      <c r="R10" s="1521"/>
    </row>
    <row r="11" spans="1:18" ht="12.75">
      <c r="A11" s="498" t="s">
        <v>387</v>
      </c>
      <c r="B11" s="5"/>
      <c r="C11" s="1582" t="s">
        <v>555</v>
      </c>
      <c r="D11" s="1582"/>
      <c r="E11" s="1582"/>
      <c r="F11" s="1582"/>
      <c r="G11" s="1582"/>
      <c r="H11" s="1582"/>
      <c r="I11" s="1582"/>
      <c r="J11" s="1582"/>
      <c r="K11" s="1582"/>
      <c r="L11" s="1582"/>
      <c r="O11" s="361">
        <f aca="true" t="shared" si="1" ref="O11:O16">SUM(M71:P71)</f>
        <v>1548</v>
      </c>
      <c r="P11" s="1268">
        <f>SUM(O11:O16)</f>
        <v>1857</v>
      </c>
      <c r="Q11" s="1545"/>
      <c r="R11" s="1521"/>
    </row>
    <row r="12" spans="1:18" ht="12.75">
      <c r="A12" s="498" t="s">
        <v>388</v>
      </c>
      <c r="B12" s="5"/>
      <c r="C12" s="1582"/>
      <c r="D12" s="1582"/>
      <c r="E12" s="1582"/>
      <c r="F12" s="1582"/>
      <c r="G12" s="1582"/>
      <c r="H12" s="1582"/>
      <c r="I12" s="1582"/>
      <c r="J12" s="1582"/>
      <c r="K12" s="1582"/>
      <c r="L12" s="1582"/>
      <c r="O12" s="365">
        <f t="shared" si="1"/>
        <v>251</v>
      </c>
      <c r="P12" s="1462"/>
      <c r="Q12" s="1545"/>
      <c r="R12" s="1521"/>
    </row>
    <row r="13" spans="1:18" ht="12.75">
      <c r="A13" s="498" t="s">
        <v>389</v>
      </c>
      <c r="B13" s="5"/>
      <c r="C13" s="1582"/>
      <c r="D13" s="1582"/>
      <c r="E13" s="1582"/>
      <c r="F13" s="1582"/>
      <c r="G13" s="1582"/>
      <c r="H13" s="1582"/>
      <c r="I13" s="1582"/>
      <c r="J13" s="1582"/>
      <c r="K13" s="1582"/>
      <c r="L13" s="1582"/>
      <c r="O13" s="365">
        <f t="shared" si="1"/>
        <v>27</v>
      </c>
      <c r="P13" s="1462"/>
      <c r="Q13" s="1545"/>
      <c r="R13" s="1521"/>
    </row>
    <row r="14" spans="1:18" ht="12.75">
      <c r="A14" s="498" t="s">
        <v>390</v>
      </c>
      <c r="B14" s="5"/>
      <c r="C14" s="1582"/>
      <c r="D14" s="1582"/>
      <c r="E14" s="1582"/>
      <c r="F14" s="1582"/>
      <c r="G14" s="1582"/>
      <c r="H14" s="1582"/>
      <c r="I14" s="1582"/>
      <c r="J14" s="1582"/>
      <c r="K14" s="1582"/>
      <c r="L14" s="1582"/>
      <c r="O14" s="365">
        <f t="shared" si="1"/>
        <v>17</v>
      </c>
      <c r="P14" s="1462"/>
      <c r="Q14" s="1545"/>
      <c r="R14" s="1521"/>
    </row>
    <row r="15" spans="1:18" ht="12.75">
      <c r="A15" s="498" t="s">
        <v>391</v>
      </c>
      <c r="B15" s="5"/>
      <c r="C15" s="1582"/>
      <c r="D15" s="1582"/>
      <c r="E15" s="1582"/>
      <c r="F15" s="1582"/>
      <c r="G15" s="1582"/>
      <c r="H15" s="1582"/>
      <c r="I15" s="1582"/>
      <c r="J15" s="1582"/>
      <c r="K15" s="1582"/>
      <c r="L15" s="1582"/>
      <c r="O15" s="365">
        <f t="shared" si="1"/>
        <v>10</v>
      </c>
      <c r="P15" s="1462"/>
      <c r="Q15" s="1545"/>
      <c r="R15" s="1521"/>
    </row>
    <row r="16" spans="1:18" ht="12.75">
      <c r="A16" s="498" t="s">
        <v>392</v>
      </c>
      <c r="B16" s="5"/>
      <c r="C16" s="1582"/>
      <c r="D16" s="1582"/>
      <c r="E16" s="1582"/>
      <c r="F16" s="1582"/>
      <c r="G16" s="1582"/>
      <c r="H16" s="1582"/>
      <c r="I16" s="1582"/>
      <c r="J16" s="1582"/>
      <c r="K16" s="1582"/>
      <c r="L16" s="1582"/>
      <c r="O16" s="360">
        <f t="shared" si="1"/>
        <v>4</v>
      </c>
      <c r="P16" s="1462"/>
      <c r="Q16" s="1546"/>
      <c r="R16" s="1521"/>
    </row>
    <row r="17" spans="1:18" ht="12.75" customHeight="1">
      <c r="A17" s="23" t="s">
        <v>29</v>
      </c>
      <c r="B17" s="5"/>
      <c r="C17" s="4" t="s">
        <v>30</v>
      </c>
      <c r="H17" s="2"/>
      <c r="L17" s="2"/>
      <c r="O17" s="352">
        <f>SUM(M70:P70,M77:P77,M78:N78)</f>
        <v>73</v>
      </c>
      <c r="P17" s="352">
        <f>O17</f>
        <v>73</v>
      </c>
      <c r="Q17" s="352">
        <f>P17</f>
        <v>73</v>
      </c>
      <c r="R17" s="1522"/>
    </row>
    <row r="18" spans="1:18" ht="13.5" thickBot="1">
      <c r="A18" s="20"/>
      <c r="B18" s="21"/>
      <c r="H18" s="2"/>
      <c r="L18" s="2"/>
      <c r="O18" s="353"/>
      <c r="P18" s="353"/>
      <c r="Q18" s="353"/>
      <c r="R18" s="486">
        <f>SUM(R4:R17)</f>
        <v>22268</v>
      </c>
    </row>
    <row r="19" spans="1:16" ht="13.5" thickTop="1">
      <c r="A19" s="20"/>
      <c r="B19" s="21"/>
      <c r="H19" s="2"/>
      <c r="L19" s="2"/>
      <c r="M19" s="353"/>
      <c r="N19" s="353"/>
      <c r="O19" s="353"/>
      <c r="P19" s="359"/>
    </row>
    <row r="20" spans="1:18" ht="54" customHeight="1">
      <c r="A20" s="891" t="s">
        <v>381</v>
      </c>
      <c r="B20" s="891"/>
      <c r="C20" s="891"/>
      <c r="D20" s="891"/>
      <c r="E20" s="891"/>
      <c r="F20" s="891"/>
      <c r="G20" s="891"/>
      <c r="H20" s="891"/>
      <c r="I20" s="891"/>
      <c r="J20" s="891"/>
      <c r="K20" s="891"/>
      <c r="L20" s="891"/>
      <c r="M20" s="891"/>
      <c r="N20" s="891"/>
      <c r="O20" s="891"/>
      <c r="P20" s="891"/>
      <c r="Q20" s="891"/>
      <c r="R20" s="891"/>
    </row>
    <row r="21" spans="1:18" ht="13.5" thickBot="1">
      <c r="A21" s="20"/>
      <c r="B21" s="21"/>
      <c r="H21" s="2"/>
      <c r="L21" s="2"/>
      <c r="M21" s="25"/>
      <c r="N21" s="25"/>
      <c r="O21" s="25"/>
      <c r="P21" s="25"/>
      <c r="Q21" s="25"/>
      <c r="R21" s="12"/>
    </row>
    <row r="22" spans="1:18" ht="12.75" customHeight="1">
      <c r="A22" s="1" t="s">
        <v>488</v>
      </c>
      <c r="B22" s="289"/>
      <c r="C22" s="289"/>
      <c r="D22" s="289"/>
      <c r="E22" s="289"/>
      <c r="F22" s="289"/>
      <c r="G22" s="289"/>
      <c r="H22" s="289"/>
      <c r="I22" s="289"/>
      <c r="J22" s="289"/>
      <c r="K22" s="289"/>
      <c r="L22" s="289"/>
      <c r="M22" s="974" t="s">
        <v>44</v>
      </c>
      <c r="N22" s="968"/>
      <c r="O22" s="968"/>
      <c r="P22" s="968"/>
      <c r="Q22" s="968"/>
      <c r="R22" s="996"/>
    </row>
    <row r="23" spans="1:18" ht="12.75">
      <c r="A23" s="289"/>
      <c r="B23" s="289"/>
      <c r="C23" s="289"/>
      <c r="D23" s="289"/>
      <c r="E23" s="289"/>
      <c r="F23" s="289"/>
      <c r="G23" s="289"/>
      <c r="H23" s="289"/>
      <c r="I23" s="289"/>
      <c r="J23" s="289"/>
      <c r="K23" s="289"/>
      <c r="L23" s="289"/>
      <c r="M23" s="975" t="s">
        <v>45</v>
      </c>
      <c r="N23" s="970"/>
      <c r="O23" s="970"/>
      <c r="P23" s="970"/>
      <c r="Q23" s="970"/>
      <c r="R23" s="997"/>
    </row>
    <row r="24" spans="1:18" ht="12.75">
      <c r="A24" s="289"/>
      <c r="B24" s="289"/>
      <c r="C24" s="289"/>
      <c r="D24" s="289"/>
      <c r="E24" s="289"/>
      <c r="F24" s="289"/>
      <c r="G24" s="289"/>
      <c r="H24" s="289"/>
      <c r="I24" s="289"/>
      <c r="J24" s="289"/>
      <c r="K24" s="289"/>
      <c r="L24" s="289"/>
      <c r="M24" s="975" t="s">
        <v>46</v>
      </c>
      <c r="N24" s="970"/>
      <c r="O24" s="970"/>
      <c r="P24" s="970"/>
      <c r="Q24" s="971"/>
      <c r="R24" s="29" t="s">
        <v>48</v>
      </c>
    </row>
    <row r="25" spans="1:18" ht="12.75" customHeight="1">
      <c r="A25" s="289"/>
      <c r="B25" s="289"/>
      <c r="C25" s="289"/>
      <c r="D25" s="289"/>
      <c r="E25" s="289"/>
      <c r="F25" s="289"/>
      <c r="G25" s="289"/>
      <c r="H25" s="289"/>
      <c r="I25" s="289"/>
      <c r="J25" s="289"/>
      <c r="K25" s="289"/>
      <c r="L25" s="289"/>
      <c r="M25" s="956" t="s">
        <v>47</v>
      </c>
      <c r="N25" s="957"/>
      <c r="O25" s="957"/>
      <c r="P25" s="957"/>
      <c r="Q25" s="950"/>
      <c r="R25" s="993" t="s">
        <v>49</v>
      </c>
    </row>
    <row r="26" spans="1:18" ht="12.75" customHeight="1">
      <c r="A26" s="289"/>
      <c r="B26" s="289"/>
      <c r="C26" s="289"/>
      <c r="D26" s="289"/>
      <c r="E26" s="289"/>
      <c r="F26" s="289"/>
      <c r="G26" s="289"/>
      <c r="H26" s="289"/>
      <c r="I26" s="289"/>
      <c r="J26" s="289"/>
      <c r="K26" s="289"/>
      <c r="L26" s="289"/>
      <c r="M26" s="1213" t="s">
        <v>382</v>
      </c>
      <c r="N26" s="1541"/>
      <c r="O26" s="1541"/>
      <c r="P26" s="1541"/>
      <c r="Q26" s="1544"/>
      <c r="R26" s="993"/>
    </row>
    <row r="27" spans="1:18" ht="12.75" customHeight="1">
      <c r="A27" s="289"/>
      <c r="B27" s="289"/>
      <c r="C27" s="289"/>
      <c r="D27" s="289"/>
      <c r="E27" s="289"/>
      <c r="F27" s="289"/>
      <c r="G27" s="289"/>
      <c r="H27" s="289"/>
      <c r="I27" s="289"/>
      <c r="J27" s="289"/>
      <c r="K27" s="289"/>
      <c r="L27" s="289"/>
      <c r="M27" s="962" t="s">
        <v>186</v>
      </c>
      <c r="N27" s="963"/>
      <c r="O27" s="963"/>
      <c r="P27" s="963"/>
      <c r="Q27" s="937"/>
      <c r="R27" s="993"/>
    </row>
    <row r="28" spans="1:18" ht="12.75" customHeight="1">
      <c r="A28" s="289"/>
      <c r="B28" s="289"/>
      <c r="C28" s="289"/>
      <c r="D28" s="289"/>
      <c r="E28" s="289"/>
      <c r="F28" s="289"/>
      <c r="G28" s="289"/>
      <c r="H28" s="289"/>
      <c r="I28" s="289"/>
      <c r="J28" s="289"/>
      <c r="K28" s="289"/>
      <c r="L28" s="289"/>
      <c r="M28" s="962" t="s">
        <v>384</v>
      </c>
      <c r="N28" s="963"/>
      <c r="O28" s="963"/>
      <c r="P28" s="963"/>
      <c r="Q28" s="30">
        <v>7</v>
      </c>
      <c r="R28" s="993"/>
    </row>
    <row r="29" spans="1:18" ht="25.5" customHeight="1">
      <c r="A29" s="289"/>
      <c r="B29" s="289"/>
      <c r="C29" s="289"/>
      <c r="D29" s="289"/>
      <c r="E29" s="289"/>
      <c r="F29" s="289"/>
      <c r="G29" s="289"/>
      <c r="H29" s="289"/>
      <c r="I29" s="289"/>
      <c r="J29" s="289"/>
      <c r="K29" s="289"/>
      <c r="L29" s="289"/>
      <c r="M29" s="956" t="s">
        <v>385</v>
      </c>
      <c r="N29" s="957"/>
      <c r="O29" s="957"/>
      <c r="P29" s="957"/>
      <c r="Q29" s="1442" t="s">
        <v>383</v>
      </c>
      <c r="R29" s="993"/>
    </row>
    <row r="30" spans="1:18" ht="12.75" customHeight="1">
      <c r="A30" s="289"/>
      <c r="B30" s="289"/>
      <c r="C30" s="289"/>
      <c r="D30" s="289"/>
      <c r="E30" s="289"/>
      <c r="F30" s="289"/>
      <c r="G30" s="289"/>
      <c r="H30" s="289"/>
      <c r="I30" s="289"/>
      <c r="J30" s="289"/>
      <c r="K30" s="289"/>
      <c r="L30" s="289"/>
      <c r="M30" s="1213" t="s">
        <v>32</v>
      </c>
      <c r="N30" s="1541"/>
      <c r="O30" s="1541"/>
      <c r="P30" s="1541"/>
      <c r="Q30" s="1442"/>
      <c r="R30" s="993"/>
    </row>
    <row r="31" spans="1:18" ht="12.75" customHeight="1">
      <c r="A31" s="289"/>
      <c r="B31" s="289"/>
      <c r="C31" s="289"/>
      <c r="D31" s="289"/>
      <c r="E31" s="289"/>
      <c r="F31" s="289"/>
      <c r="G31" s="289"/>
      <c r="H31" s="289"/>
      <c r="I31" s="289"/>
      <c r="J31" s="289"/>
      <c r="K31" s="289"/>
      <c r="L31" s="289"/>
      <c r="M31" s="962" t="s">
        <v>68</v>
      </c>
      <c r="N31" s="963"/>
      <c r="O31" s="963"/>
      <c r="P31" s="963"/>
      <c r="Q31" s="1442"/>
      <c r="R31" s="993"/>
    </row>
    <row r="32" spans="1:18" ht="12.75">
      <c r="A32" s="289"/>
      <c r="B32" s="289"/>
      <c r="C32" s="289"/>
      <c r="D32" s="289"/>
      <c r="E32" s="289"/>
      <c r="F32" s="289"/>
      <c r="G32" s="289"/>
      <c r="H32" s="289"/>
      <c r="I32" s="289"/>
      <c r="J32" s="289"/>
      <c r="K32" s="289"/>
      <c r="L32" s="289"/>
      <c r="M32" s="490" t="s">
        <v>104</v>
      </c>
      <c r="N32" s="139" t="s">
        <v>191</v>
      </c>
      <c r="O32" s="139">
        <v>19</v>
      </c>
      <c r="P32" s="491" t="s">
        <v>70</v>
      </c>
      <c r="Q32" s="1442"/>
      <c r="R32" s="993"/>
    </row>
    <row r="33" spans="1:18" ht="25.5" customHeight="1" thickBot="1">
      <c r="A33" s="289"/>
      <c r="B33" s="289"/>
      <c r="C33" s="289"/>
      <c r="D33" s="289"/>
      <c r="E33" s="289"/>
      <c r="F33" s="289"/>
      <c r="G33" s="289"/>
      <c r="H33" s="289"/>
      <c r="I33" s="289"/>
      <c r="J33" s="289"/>
      <c r="K33" s="289"/>
      <c r="L33" s="289"/>
      <c r="M33" s="291" t="s">
        <v>106</v>
      </c>
      <c r="N33" s="110" t="s">
        <v>107</v>
      </c>
      <c r="O33" s="110" t="s">
        <v>43</v>
      </c>
      <c r="P33" s="311" t="s">
        <v>71</v>
      </c>
      <c r="Q33" s="1443"/>
      <c r="R33" s="1540"/>
    </row>
    <row r="34" spans="1:73" ht="21" customHeight="1">
      <c r="A34" s="1145" t="s">
        <v>72</v>
      </c>
      <c r="B34" s="1148" t="s">
        <v>60</v>
      </c>
      <c r="C34" s="1242" t="s">
        <v>134</v>
      </c>
      <c r="D34" s="1400" t="s">
        <v>135</v>
      </c>
      <c r="E34" s="1396" t="s">
        <v>137</v>
      </c>
      <c r="F34" s="1148" t="s">
        <v>136</v>
      </c>
      <c r="G34" s="1441" t="s">
        <v>88</v>
      </c>
      <c r="H34" s="1436" t="s">
        <v>106</v>
      </c>
      <c r="I34" s="1396" t="s">
        <v>196</v>
      </c>
      <c r="J34" s="1148" t="s">
        <v>186</v>
      </c>
      <c r="K34" s="108" t="s">
        <v>88</v>
      </c>
      <c r="L34" s="109" t="s">
        <v>210</v>
      </c>
      <c r="M34" s="1165">
        <v>10002</v>
      </c>
      <c r="N34" s="1166"/>
      <c r="O34" s="1166"/>
      <c r="P34" s="1167"/>
      <c r="Q34" s="1552">
        <v>-1</v>
      </c>
      <c r="R34" s="1553"/>
      <c r="BR34" s="8"/>
      <c r="BS34" s="8"/>
      <c r="BT34" s="8"/>
      <c r="BU34" s="8"/>
    </row>
    <row r="35" spans="1:73" ht="21" customHeight="1">
      <c r="A35" s="1399"/>
      <c r="B35" s="1127"/>
      <c r="C35" s="1138"/>
      <c r="D35" s="1121"/>
      <c r="E35" s="1141"/>
      <c r="F35" s="1127"/>
      <c r="G35" s="1152"/>
      <c r="H35" s="1428"/>
      <c r="I35" s="1141"/>
      <c r="J35" s="1127"/>
      <c r="K35" s="44" t="s">
        <v>89</v>
      </c>
      <c r="L35" s="41" t="s">
        <v>211</v>
      </c>
      <c r="M35" s="1549">
        <v>10012</v>
      </c>
      <c r="N35" s="1550"/>
      <c r="O35" s="1550"/>
      <c r="P35" s="1551"/>
      <c r="Q35" s="1554"/>
      <c r="R35" s="1555"/>
      <c r="BR35" s="8"/>
      <c r="BS35" s="8"/>
      <c r="BT35" s="8"/>
      <c r="BU35" s="8"/>
    </row>
    <row r="36" spans="1:73" ht="21" customHeight="1">
      <c r="A36" s="1399"/>
      <c r="B36" s="1127"/>
      <c r="C36" s="1138"/>
      <c r="D36" s="1121"/>
      <c r="E36" s="1141"/>
      <c r="F36" s="1127"/>
      <c r="G36" s="1152"/>
      <c r="H36" s="1428"/>
      <c r="I36" s="1141"/>
      <c r="J36" s="1127"/>
      <c r="K36" s="44" t="s">
        <v>90</v>
      </c>
      <c r="L36" s="41" t="s">
        <v>212</v>
      </c>
      <c r="M36" s="1549">
        <v>10035</v>
      </c>
      <c r="N36" s="1550"/>
      <c r="O36" s="1550"/>
      <c r="P36" s="1551"/>
      <c r="Q36" s="1554"/>
      <c r="R36" s="1555"/>
      <c r="BR36" s="8"/>
      <c r="BS36" s="8"/>
      <c r="BT36" s="8"/>
      <c r="BU36" s="8"/>
    </row>
    <row r="37" spans="1:73" ht="21" customHeight="1">
      <c r="A37" s="1399"/>
      <c r="B37" s="1127"/>
      <c r="C37" s="1138"/>
      <c r="D37" s="1121"/>
      <c r="E37" s="1141"/>
      <c r="F37" s="1127"/>
      <c r="G37" s="1152"/>
      <c r="H37" s="1428"/>
      <c r="I37" s="1141"/>
      <c r="J37" s="1127"/>
      <c r="K37" s="44" t="s">
        <v>111</v>
      </c>
      <c r="L37" s="41" t="s">
        <v>213</v>
      </c>
      <c r="M37" s="1549">
        <v>10075</v>
      </c>
      <c r="N37" s="1550"/>
      <c r="O37" s="1550"/>
      <c r="P37" s="1551"/>
      <c r="Q37" s="1554"/>
      <c r="R37" s="1555"/>
      <c r="BR37" s="8"/>
      <c r="BS37" s="8"/>
      <c r="BT37" s="8"/>
      <c r="BU37" s="8"/>
    </row>
    <row r="38" spans="1:73" ht="21" customHeight="1">
      <c r="A38" s="1399"/>
      <c r="B38" s="1127"/>
      <c r="C38" s="1138"/>
      <c r="D38" s="1121"/>
      <c r="E38" s="1141"/>
      <c r="F38" s="1127"/>
      <c r="G38" s="1152"/>
      <c r="H38" s="1428"/>
      <c r="I38" s="1141"/>
      <c r="J38" s="1127"/>
      <c r="K38" s="44" t="s">
        <v>201</v>
      </c>
      <c r="L38" s="41" t="s">
        <v>214</v>
      </c>
      <c r="M38" s="1558">
        <v>10300</v>
      </c>
      <c r="N38" s="1559"/>
      <c r="O38" s="1559"/>
      <c r="P38" s="1560"/>
      <c r="Q38" s="1554"/>
      <c r="R38" s="1555"/>
      <c r="BR38" s="8"/>
      <c r="BS38" s="8"/>
      <c r="BT38" s="8"/>
      <c r="BU38" s="8"/>
    </row>
    <row r="39" spans="1:73" ht="21" customHeight="1" thickBot="1">
      <c r="A39" s="1399"/>
      <c r="B39" s="1127"/>
      <c r="C39" s="1138"/>
      <c r="D39" s="1121"/>
      <c r="E39" s="1141"/>
      <c r="F39" s="1127"/>
      <c r="G39" s="1152"/>
      <c r="H39" s="1428"/>
      <c r="I39" s="1141"/>
      <c r="J39" s="1127"/>
      <c r="K39" s="44" t="s">
        <v>216</v>
      </c>
      <c r="L39" s="41" t="s">
        <v>215</v>
      </c>
      <c r="M39" s="1561">
        <v>10500</v>
      </c>
      <c r="N39" s="1550"/>
      <c r="O39" s="1550"/>
      <c r="P39" s="1551"/>
      <c r="Q39" s="1554"/>
      <c r="R39" s="1555"/>
      <c r="BR39" s="8"/>
      <c r="BS39" s="8"/>
      <c r="BT39" s="8"/>
      <c r="BU39" s="8"/>
    </row>
    <row r="40" spans="1:73" ht="21" customHeight="1" thickBot="1">
      <c r="A40" s="1399"/>
      <c r="B40" s="1127"/>
      <c r="C40" s="1138"/>
      <c r="D40" s="1121"/>
      <c r="E40" s="1141"/>
      <c r="F40" s="1127"/>
      <c r="G40" s="1152"/>
      <c r="H40" s="1428"/>
      <c r="I40" s="1141"/>
      <c r="J40" s="1127"/>
      <c r="K40" s="44" t="s">
        <v>188</v>
      </c>
      <c r="L40" s="41" t="s">
        <v>189</v>
      </c>
      <c r="M40" s="1542"/>
      <c r="N40" s="1543"/>
      <c r="O40" s="1543"/>
      <c r="P40" s="1543"/>
      <c r="Q40" s="1554"/>
      <c r="R40" s="1555"/>
      <c r="BR40" s="8"/>
      <c r="BS40" s="8"/>
      <c r="BT40" s="8"/>
      <c r="BU40" s="8"/>
    </row>
    <row r="41" spans="1:73" ht="21" customHeight="1" thickBot="1">
      <c r="A41" s="1399"/>
      <c r="B41" s="1127"/>
      <c r="C41" s="1138"/>
      <c r="D41" s="1121"/>
      <c r="E41" s="1141"/>
      <c r="F41" s="1127"/>
      <c r="G41" s="1116"/>
      <c r="H41" s="1429"/>
      <c r="I41" s="1142"/>
      <c r="J41" s="1143"/>
      <c r="K41" s="156" t="s">
        <v>62</v>
      </c>
      <c r="L41" s="93" t="s">
        <v>29</v>
      </c>
      <c r="M41" s="1109" t="s">
        <v>29</v>
      </c>
      <c r="N41" s="1110"/>
      <c r="O41" s="1110"/>
      <c r="P41" s="1111"/>
      <c r="Q41" s="1554"/>
      <c r="R41" s="1555"/>
      <c r="BR41" s="8"/>
      <c r="BS41" s="8"/>
      <c r="BT41" s="8"/>
      <c r="BU41" s="8"/>
    </row>
    <row r="42" spans="1:73" ht="21" customHeight="1">
      <c r="A42" s="1399"/>
      <c r="B42" s="1127"/>
      <c r="C42" s="1138"/>
      <c r="D42" s="1121"/>
      <c r="E42" s="1141"/>
      <c r="F42" s="1127"/>
      <c r="G42" s="1115" t="s">
        <v>89</v>
      </c>
      <c r="H42" s="1217" t="s">
        <v>107</v>
      </c>
      <c r="I42" s="1140" t="s">
        <v>202</v>
      </c>
      <c r="J42" s="1126" t="s">
        <v>203</v>
      </c>
      <c r="K42" s="231" t="s">
        <v>204</v>
      </c>
      <c r="L42" s="40" t="s">
        <v>210</v>
      </c>
      <c r="M42" s="1534" t="s">
        <v>386</v>
      </c>
      <c r="N42" s="1535"/>
      <c r="O42" s="1535"/>
      <c r="P42" s="1536"/>
      <c r="Q42" s="1554"/>
      <c r="R42" s="1555"/>
      <c r="BR42" s="8"/>
      <c r="BS42" s="8"/>
      <c r="BT42" s="8"/>
      <c r="BU42" s="8"/>
    </row>
    <row r="43" spans="1:73" ht="21" customHeight="1">
      <c r="A43" s="1399"/>
      <c r="B43" s="1127"/>
      <c r="C43" s="1138"/>
      <c r="D43" s="1121"/>
      <c r="E43" s="1141"/>
      <c r="F43" s="1127"/>
      <c r="G43" s="1152"/>
      <c r="H43" s="1218"/>
      <c r="I43" s="1124"/>
      <c r="J43" s="1127"/>
      <c r="K43" s="64" t="s">
        <v>205</v>
      </c>
      <c r="L43" s="40" t="s">
        <v>211</v>
      </c>
      <c r="M43" s="1112"/>
      <c r="N43" s="1113"/>
      <c r="O43" s="1113"/>
      <c r="P43" s="1114"/>
      <c r="Q43" s="1554"/>
      <c r="R43" s="1555"/>
      <c r="BR43" s="8"/>
      <c r="BS43" s="8"/>
      <c r="BT43" s="8"/>
      <c r="BU43" s="8"/>
    </row>
    <row r="44" spans="1:73" ht="21" customHeight="1">
      <c r="A44" s="1399"/>
      <c r="B44" s="1127"/>
      <c r="C44" s="1138"/>
      <c r="D44" s="1121"/>
      <c r="E44" s="1141"/>
      <c r="F44" s="1127"/>
      <c r="G44" s="1116"/>
      <c r="H44" s="1219"/>
      <c r="I44" s="1124"/>
      <c r="J44" s="1127"/>
      <c r="K44" s="64" t="s">
        <v>206</v>
      </c>
      <c r="L44" s="40" t="s">
        <v>212</v>
      </c>
      <c r="M44" s="1112"/>
      <c r="N44" s="1113"/>
      <c r="O44" s="1113"/>
      <c r="P44" s="1114"/>
      <c r="Q44" s="1554"/>
      <c r="R44" s="1555"/>
      <c r="BR44" s="8"/>
      <c r="BS44" s="8"/>
      <c r="BT44" s="8"/>
      <c r="BU44" s="8"/>
    </row>
    <row r="45" spans="1:73" ht="21" customHeight="1">
      <c r="A45" s="1399"/>
      <c r="B45" s="1127"/>
      <c r="C45" s="1138"/>
      <c r="D45" s="1121"/>
      <c r="E45" s="1141"/>
      <c r="F45" s="1127"/>
      <c r="G45" s="1115" t="s">
        <v>90</v>
      </c>
      <c r="H45" s="1217" t="s">
        <v>108</v>
      </c>
      <c r="I45" s="1141"/>
      <c r="J45" s="1127"/>
      <c r="K45" s="64" t="s">
        <v>207</v>
      </c>
      <c r="L45" s="40" t="s">
        <v>213</v>
      </c>
      <c r="M45" s="1112"/>
      <c r="N45" s="1113"/>
      <c r="O45" s="1113"/>
      <c r="P45" s="1114"/>
      <c r="Q45" s="1554"/>
      <c r="R45" s="1555"/>
      <c r="BR45" s="8"/>
      <c r="BS45" s="8"/>
      <c r="BT45" s="8"/>
      <c r="BU45" s="8"/>
    </row>
    <row r="46" spans="1:73" ht="21" customHeight="1">
      <c r="A46" s="1399"/>
      <c r="B46" s="1127"/>
      <c r="C46" s="1138"/>
      <c r="D46" s="1121"/>
      <c r="E46" s="1141"/>
      <c r="F46" s="1127"/>
      <c r="G46" s="1116"/>
      <c r="H46" s="1219"/>
      <c r="I46" s="1141"/>
      <c r="J46" s="1127"/>
      <c r="K46" s="64" t="s">
        <v>208</v>
      </c>
      <c r="L46" s="40" t="s">
        <v>214</v>
      </c>
      <c r="M46" s="1112"/>
      <c r="N46" s="1113"/>
      <c r="O46" s="1113"/>
      <c r="P46" s="1114"/>
      <c r="Q46" s="1554"/>
      <c r="R46" s="1555"/>
      <c r="BR46" s="8"/>
      <c r="BS46" s="8"/>
      <c r="BT46" s="8"/>
      <c r="BU46" s="8"/>
    </row>
    <row r="47" spans="1:73" ht="21" customHeight="1" thickBot="1">
      <c r="A47" s="1399"/>
      <c r="B47" s="1127"/>
      <c r="C47" s="1138"/>
      <c r="D47" s="1121"/>
      <c r="E47" s="1141"/>
      <c r="F47" s="1127"/>
      <c r="G47" s="1115" t="s">
        <v>111</v>
      </c>
      <c r="H47" s="1217" t="s">
        <v>34</v>
      </c>
      <c r="I47" s="1141"/>
      <c r="J47" s="1127"/>
      <c r="K47" s="64" t="s">
        <v>209</v>
      </c>
      <c r="L47" s="40" t="s">
        <v>215</v>
      </c>
      <c r="M47" s="1537"/>
      <c r="N47" s="1538"/>
      <c r="O47" s="1538"/>
      <c r="P47" s="1539"/>
      <c r="Q47" s="1554"/>
      <c r="R47" s="1555"/>
      <c r="BR47" s="8"/>
      <c r="BS47" s="8"/>
      <c r="BT47" s="8"/>
      <c r="BU47" s="8"/>
    </row>
    <row r="48" spans="1:73" ht="17.25" customHeight="1" thickBot="1">
      <c r="A48" s="1399"/>
      <c r="B48" s="1127"/>
      <c r="C48" s="1216"/>
      <c r="D48" s="1121"/>
      <c r="E48" s="1141"/>
      <c r="F48" s="1127"/>
      <c r="G48" s="1116"/>
      <c r="H48" s="1219"/>
      <c r="I48" s="1142"/>
      <c r="J48" s="1143"/>
      <c r="K48" s="44" t="s">
        <v>62</v>
      </c>
      <c r="L48" s="41" t="s">
        <v>194</v>
      </c>
      <c r="M48" s="1562" t="s">
        <v>29</v>
      </c>
      <c r="N48" s="1563"/>
      <c r="O48" s="1110"/>
      <c r="P48" s="1111"/>
      <c r="Q48" s="1554"/>
      <c r="R48" s="1555"/>
      <c r="BR48" s="8"/>
      <c r="BS48" s="8"/>
      <c r="BT48" s="8"/>
      <c r="BU48" s="8"/>
    </row>
    <row r="49" spans="1:73" ht="17.25" customHeight="1" thickBot="1">
      <c r="A49" s="1147"/>
      <c r="B49" s="1128"/>
      <c r="C49" s="48">
        <v>0</v>
      </c>
      <c r="D49" s="71" t="s">
        <v>63</v>
      </c>
      <c r="E49" s="72"/>
      <c r="F49" s="73"/>
      <c r="G49" s="74"/>
      <c r="H49" s="71"/>
      <c r="I49" s="72"/>
      <c r="J49" s="73"/>
      <c r="K49" s="74"/>
      <c r="L49" s="71"/>
      <c r="M49" s="1547"/>
      <c r="N49" s="1548"/>
      <c r="O49" s="1542"/>
      <c r="P49" s="1543"/>
      <c r="Q49" s="1556"/>
      <c r="R49" s="1557"/>
      <c r="BR49" s="8"/>
      <c r="BS49" s="8"/>
      <c r="BT49" s="8"/>
      <c r="BU49" s="8"/>
    </row>
    <row r="50" spans="13:73" ht="13.5" thickBot="1">
      <c r="M50" s="33"/>
      <c r="N50" s="33"/>
      <c r="O50" s="33"/>
      <c r="P50" s="33"/>
      <c r="Q50" s="33"/>
      <c r="R50" s="33"/>
      <c r="BS50" s="8"/>
      <c r="BT50" s="8"/>
      <c r="BU50" s="8"/>
    </row>
    <row r="51" spans="1:18" ht="12.75" customHeight="1">
      <c r="A51" s="1" t="s">
        <v>488</v>
      </c>
      <c r="B51" s="289"/>
      <c r="C51" s="289"/>
      <c r="D51" s="289"/>
      <c r="E51" s="289"/>
      <c r="F51" s="289"/>
      <c r="G51" s="289"/>
      <c r="H51" s="289"/>
      <c r="I51" s="289"/>
      <c r="J51" s="289"/>
      <c r="K51" s="289"/>
      <c r="L51" s="289"/>
      <c r="M51" s="974" t="s">
        <v>44</v>
      </c>
      <c r="N51" s="968"/>
      <c r="O51" s="968"/>
      <c r="P51" s="968"/>
      <c r="Q51" s="968"/>
      <c r="R51" s="996"/>
    </row>
    <row r="52" spans="1:18" ht="12.75">
      <c r="A52" s="289"/>
      <c r="B52" s="289"/>
      <c r="C52" s="289"/>
      <c r="D52" s="289"/>
      <c r="E52" s="289"/>
      <c r="F52" s="289"/>
      <c r="G52" s="289"/>
      <c r="H52" s="289"/>
      <c r="I52" s="289"/>
      <c r="J52" s="289"/>
      <c r="K52" s="289"/>
      <c r="L52" s="289"/>
      <c r="M52" s="975" t="s">
        <v>45</v>
      </c>
      <c r="N52" s="970"/>
      <c r="O52" s="970"/>
      <c r="P52" s="970"/>
      <c r="Q52" s="970"/>
      <c r="R52" s="997"/>
    </row>
    <row r="53" spans="1:18" ht="12.75">
      <c r="A53" s="289"/>
      <c r="B53" s="289"/>
      <c r="C53" s="289"/>
      <c r="D53" s="289"/>
      <c r="E53" s="289"/>
      <c r="F53" s="289"/>
      <c r="G53" s="289"/>
      <c r="H53" s="289"/>
      <c r="I53" s="289"/>
      <c r="J53" s="289"/>
      <c r="K53" s="289"/>
      <c r="L53" s="289"/>
      <c r="M53" s="975" t="s">
        <v>46</v>
      </c>
      <c r="N53" s="970"/>
      <c r="O53" s="970"/>
      <c r="P53" s="970"/>
      <c r="Q53" s="971"/>
      <c r="R53" s="29" t="s">
        <v>48</v>
      </c>
    </row>
    <row r="54" spans="1:18" ht="12.75" customHeight="1">
      <c r="A54" s="289"/>
      <c r="B54" s="289"/>
      <c r="C54" s="289"/>
      <c r="D54" s="289"/>
      <c r="E54" s="289"/>
      <c r="F54" s="289"/>
      <c r="G54" s="289"/>
      <c r="H54" s="289"/>
      <c r="I54" s="289"/>
      <c r="J54" s="289"/>
      <c r="K54" s="289"/>
      <c r="L54" s="289"/>
      <c r="M54" s="956" t="s">
        <v>47</v>
      </c>
      <c r="N54" s="957"/>
      <c r="O54" s="957"/>
      <c r="P54" s="957"/>
      <c r="Q54" s="950"/>
      <c r="R54" s="993" t="s">
        <v>49</v>
      </c>
    </row>
    <row r="55" spans="1:18" ht="12.75" customHeight="1">
      <c r="A55" s="289"/>
      <c r="B55" s="289"/>
      <c r="C55" s="289"/>
      <c r="D55" s="289"/>
      <c r="E55" s="289"/>
      <c r="F55" s="289"/>
      <c r="G55" s="289"/>
      <c r="H55" s="289"/>
      <c r="I55" s="289"/>
      <c r="J55" s="289"/>
      <c r="K55" s="289"/>
      <c r="L55" s="289"/>
      <c r="M55" s="1213" t="s">
        <v>382</v>
      </c>
      <c r="N55" s="1541"/>
      <c r="O55" s="1541"/>
      <c r="P55" s="1541"/>
      <c r="Q55" s="1544"/>
      <c r="R55" s="993"/>
    </row>
    <row r="56" spans="1:18" ht="12.75" customHeight="1">
      <c r="A56" s="289"/>
      <c r="B56" s="289"/>
      <c r="C56" s="289"/>
      <c r="D56" s="289"/>
      <c r="E56" s="289"/>
      <c r="F56" s="289"/>
      <c r="G56" s="289"/>
      <c r="H56" s="289"/>
      <c r="I56" s="289"/>
      <c r="J56" s="289"/>
      <c r="K56" s="289"/>
      <c r="L56" s="289"/>
      <c r="M56" s="962" t="s">
        <v>186</v>
      </c>
      <c r="N56" s="963"/>
      <c r="O56" s="963"/>
      <c r="P56" s="963"/>
      <c r="Q56" s="937"/>
      <c r="R56" s="993"/>
    </row>
    <row r="57" spans="1:18" ht="12.75" customHeight="1">
      <c r="A57" s="289"/>
      <c r="B57" s="289"/>
      <c r="C57" s="289"/>
      <c r="D57" s="289"/>
      <c r="E57" s="289"/>
      <c r="F57" s="289"/>
      <c r="G57" s="289"/>
      <c r="H57" s="289"/>
      <c r="I57" s="289"/>
      <c r="J57" s="289"/>
      <c r="K57" s="289"/>
      <c r="L57" s="289"/>
      <c r="M57" s="962" t="s">
        <v>384</v>
      </c>
      <c r="N57" s="963"/>
      <c r="O57" s="963"/>
      <c r="P57" s="963"/>
      <c r="Q57" s="30">
        <v>7</v>
      </c>
      <c r="R57" s="993"/>
    </row>
    <row r="58" spans="1:18" ht="25.5" customHeight="1">
      <c r="A58" s="289"/>
      <c r="B58" s="289"/>
      <c r="C58" s="289"/>
      <c r="D58" s="289"/>
      <c r="E58" s="289"/>
      <c r="F58" s="289"/>
      <c r="G58" s="289"/>
      <c r="H58" s="289"/>
      <c r="I58" s="289"/>
      <c r="J58" s="289"/>
      <c r="K58" s="289"/>
      <c r="L58" s="289"/>
      <c r="M58" s="956" t="s">
        <v>385</v>
      </c>
      <c r="N58" s="957"/>
      <c r="O58" s="957"/>
      <c r="P58" s="957"/>
      <c r="Q58" s="1442" t="s">
        <v>383</v>
      </c>
      <c r="R58" s="993"/>
    </row>
    <row r="59" spans="1:18" ht="12.75" customHeight="1">
      <c r="A59" s="289"/>
      <c r="B59" s="289"/>
      <c r="C59" s="289"/>
      <c r="D59" s="289"/>
      <c r="E59" s="289"/>
      <c r="F59" s="289"/>
      <c r="G59" s="289"/>
      <c r="H59" s="289"/>
      <c r="I59" s="289"/>
      <c r="J59" s="289"/>
      <c r="K59" s="289"/>
      <c r="L59" s="289"/>
      <c r="M59" s="1213" t="s">
        <v>32</v>
      </c>
      <c r="N59" s="1541"/>
      <c r="O59" s="1541"/>
      <c r="P59" s="1541"/>
      <c r="Q59" s="1442"/>
      <c r="R59" s="993"/>
    </row>
    <row r="60" spans="1:18" ht="12.75" customHeight="1">
      <c r="A60" s="289"/>
      <c r="B60" s="289"/>
      <c r="C60" s="289"/>
      <c r="D60" s="289"/>
      <c r="E60" s="289"/>
      <c r="F60" s="289"/>
      <c r="G60" s="289"/>
      <c r="H60" s="289"/>
      <c r="I60" s="289"/>
      <c r="J60" s="289"/>
      <c r="K60" s="289"/>
      <c r="L60" s="289"/>
      <c r="M60" s="962" t="s">
        <v>68</v>
      </c>
      <c r="N60" s="963"/>
      <c r="O60" s="963"/>
      <c r="P60" s="963"/>
      <c r="Q60" s="1442"/>
      <c r="R60" s="993"/>
    </row>
    <row r="61" spans="1:18" ht="12.75">
      <c r="A61" s="289"/>
      <c r="B61" s="289"/>
      <c r="C61" s="289"/>
      <c r="D61" s="289"/>
      <c r="E61" s="289"/>
      <c r="F61" s="289"/>
      <c r="G61" s="289"/>
      <c r="H61" s="289"/>
      <c r="I61" s="289"/>
      <c r="J61" s="289"/>
      <c r="K61" s="289"/>
      <c r="L61" s="289"/>
      <c r="M61" s="490" t="s">
        <v>104</v>
      </c>
      <c r="N61" s="139" t="s">
        <v>191</v>
      </c>
      <c r="O61" s="139">
        <v>19</v>
      </c>
      <c r="P61" s="491" t="s">
        <v>70</v>
      </c>
      <c r="Q61" s="1442"/>
      <c r="R61" s="993"/>
    </row>
    <row r="62" spans="1:18" ht="25.5" customHeight="1" thickBot="1">
      <c r="A62" s="289"/>
      <c r="B62" s="289"/>
      <c r="C62" s="289"/>
      <c r="D62" s="289"/>
      <c r="E62" s="289"/>
      <c r="F62" s="289"/>
      <c r="G62" s="289"/>
      <c r="H62" s="289"/>
      <c r="I62" s="289"/>
      <c r="J62" s="289"/>
      <c r="K62" s="289"/>
      <c r="L62" s="289"/>
      <c r="M62" s="291" t="s">
        <v>106</v>
      </c>
      <c r="N62" s="110" t="s">
        <v>107</v>
      </c>
      <c r="O62" s="110" t="s">
        <v>43</v>
      </c>
      <c r="P62" s="311" t="s">
        <v>71</v>
      </c>
      <c r="Q62" s="1443"/>
      <c r="R62" s="1540"/>
    </row>
    <row r="63" spans="1:73" ht="21" customHeight="1">
      <c r="A63" s="1145" t="s">
        <v>72</v>
      </c>
      <c r="B63" s="1148" t="s">
        <v>60</v>
      </c>
      <c r="C63" s="1242" t="s">
        <v>134</v>
      </c>
      <c r="D63" s="1400" t="s">
        <v>135</v>
      </c>
      <c r="E63" s="1396" t="s">
        <v>137</v>
      </c>
      <c r="F63" s="1148" t="s">
        <v>136</v>
      </c>
      <c r="G63" s="1441" t="s">
        <v>88</v>
      </c>
      <c r="H63" s="1436" t="s">
        <v>106</v>
      </c>
      <c r="I63" s="1396" t="s">
        <v>196</v>
      </c>
      <c r="J63" s="1148" t="s">
        <v>186</v>
      </c>
      <c r="K63" s="108" t="s">
        <v>88</v>
      </c>
      <c r="L63" s="109" t="s">
        <v>210</v>
      </c>
      <c r="M63" s="121">
        <v>669</v>
      </c>
      <c r="N63" s="144">
        <v>0</v>
      </c>
      <c r="O63" s="144">
        <v>1</v>
      </c>
      <c r="P63" s="122">
        <v>50</v>
      </c>
      <c r="Q63" s="492">
        <v>0</v>
      </c>
      <c r="R63" s="493">
        <v>0</v>
      </c>
      <c r="BR63" s="8"/>
      <c r="BS63" s="8"/>
      <c r="BT63" s="8"/>
      <c r="BU63" s="8"/>
    </row>
    <row r="64" spans="1:73" ht="21" customHeight="1">
      <c r="A64" s="1399"/>
      <c r="B64" s="1127"/>
      <c r="C64" s="1138"/>
      <c r="D64" s="1121"/>
      <c r="E64" s="1141"/>
      <c r="F64" s="1127"/>
      <c r="G64" s="1152"/>
      <c r="H64" s="1428"/>
      <c r="I64" s="1141"/>
      <c r="J64" s="1127"/>
      <c r="K64" s="44" t="s">
        <v>89</v>
      </c>
      <c r="L64" s="41" t="s">
        <v>211</v>
      </c>
      <c r="M64" s="152">
        <v>1199</v>
      </c>
      <c r="N64" s="153">
        <v>0</v>
      </c>
      <c r="O64" s="153">
        <v>2</v>
      </c>
      <c r="P64" s="154">
        <v>67</v>
      </c>
      <c r="Q64" s="494">
        <v>0</v>
      </c>
      <c r="R64" s="495">
        <v>0</v>
      </c>
      <c r="T64" s="34"/>
      <c r="BR64" s="8"/>
      <c r="BS64" s="8"/>
      <c r="BT64" s="8"/>
      <c r="BU64" s="8"/>
    </row>
    <row r="65" spans="1:73" ht="21" customHeight="1">
      <c r="A65" s="1399"/>
      <c r="B65" s="1127"/>
      <c r="C65" s="1138"/>
      <c r="D65" s="1121"/>
      <c r="E65" s="1141"/>
      <c r="F65" s="1127"/>
      <c r="G65" s="1152"/>
      <c r="H65" s="1428"/>
      <c r="I65" s="1141"/>
      <c r="J65" s="1127"/>
      <c r="K65" s="44" t="s">
        <v>90</v>
      </c>
      <c r="L65" s="41" t="s">
        <v>212</v>
      </c>
      <c r="M65" s="152">
        <v>723</v>
      </c>
      <c r="N65" s="153">
        <v>0</v>
      </c>
      <c r="O65" s="153">
        <v>1</v>
      </c>
      <c r="P65" s="154">
        <v>21</v>
      </c>
      <c r="Q65" s="494">
        <v>0</v>
      </c>
      <c r="R65" s="495">
        <v>0</v>
      </c>
      <c r="BR65" s="8"/>
      <c r="BS65" s="8"/>
      <c r="BT65" s="8"/>
      <c r="BU65" s="8"/>
    </row>
    <row r="66" spans="1:73" ht="21" customHeight="1">
      <c r="A66" s="1399"/>
      <c r="B66" s="1127"/>
      <c r="C66" s="1138"/>
      <c r="D66" s="1121"/>
      <c r="E66" s="1141"/>
      <c r="F66" s="1127"/>
      <c r="G66" s="1152"/>
      <c r="H66" s="1428"/>
      <c r="I66" s="1141"/>
      <c r="J66" s="1127"/>
      <c r="K66" s="44" t="s">
        <v>111</v>
      </c>
      <c r="L66" s="41" t="s">
        <v>213</v>
      </c>
      <c r="M66" s="152">
        <v>521</v>
      </c>
      <c r="N66" s="153">
        <v>0</v>
      </c>
      <c r="O66" s="153">
        <v>0</v>
      </c>
      <c r="P66" s="154">
        <v>13</v>
      </c>
      <c r="Q66" s="494">
        <v>0</v>
      </c>
      <c r="R66" s="495">
        <v>0</v>
      </c>
      <c r="BR66" s="8"/>
      <c r="BS66" s="8"/>
      <c r="BT66" s="8"/>
      <c r="BU66" s="8"/>
    </row>
    <row r="67" spans="1:73" ht="21" customHeight="1">
      <c r="A67" s="1399"/>
      <c r="B67" s="1127"/>
      <c r="C67" s="1138"/>
      <c r="D67" s="1121"/>
      <c r="E67" s="1141"/>
      <c r="F67" s="1127"/>
      <c r="G67" s="1152"/>
      <c r="H67" s="1428"/>
      <c r="I67" s="1141"/>
      <c r="J67" s="1127"/>
      <c r="K67" s="44" t="s">
        <v>201</v>
      </c>
      <c r="L67" s="41" t="s">
        <v>214</v>
      </c>
      <c r="M67" s="336">
        <v>659</v>
      </c>
      <c r="N67" s="337">
        <v>0</v>
      </c>
      <c r="O67" s="337">
        <v>0</v>
      </c>
      <c r="P67" s="342">
        <v>16</v>
      </c>
      <c r="Q67" s="494">
        <v>0</v>
      </c>
      <c r="R67" s="495">
        <v>0</v>
      </c>
      <c r="BR67" s="8"/>
      <c r="BS67" s="8"/>
      <c r="BT67" s="8"/>
      <c r="BU67" s="8"/>
    </row>
    <row r="68" spans="1:73" ht="21" customHeight="1" thickBot="1">
      <c r="A68" s="1399"/>
      <c r="B68" s="1127"/>
      <c r="C68" s="1138"/>
      <c r="D68" s="1121"/>
      <c r="E68" s="1141"/>
      <c r="F68" s="1127"/>
      <c r="G68" s="1152"/>
      <c r="H68" s="1428"/>
      <c r="I68" s="1141"/>
      <c r="J68" s="1127"/>
      <c r="K68" s="44" t="s">
        <v>216</v>
      </c>
      <c r="L68" s="41" t="s">
        <v>215</v>
      </c>
      <c r="M68" s="232">
        <v>716</v>
      </c>
      <c r="N68" s="145">
        <v>0</v>
      </c>
      <c r="O68" s="145">
        <v>0</v>
      </c>
      <c r="P68" s="146">
        <v>14</v>
      </c>
      <c r="Q68" s="494">
        <v>0</v>
      </c>
      <c r="R68" s="495">
        <v>0</v>
      </c>
      <c r="BR68" s="8"/>
      <c r="BS68" s="8"/>
      <c r="BT68" s="8"/>
      <c r="BU68" s="8"/>
    </row>
    <row r="69" spans="1:73" ht="21" customHeight="1" thickBot="1">
      <c r="A69" s="1399"/>
      <c r="B69" s="1127"/>
      <c r="C69" s="1138"/>
      <c r="D69" s="1121"/>
      <c r="E69" s="1141"/>
      <c r="F69" s="1127"/>
      <c r="G69" s="1152"/>
      <c r="H69" s="1428"/>
      <c r="I69" s="1141"/>
      <c r="J69" s="1127"/>
      <c r="K69" s="44" t="s">
        <v>188</v>
      </c>
      <c r="L69" s="41" t="s">
        <v>189</v>
      </c>
      <c r="M69" s="487">
        <v>0</v>
      </c>
      <c r="N69" s="488">
        <v>0</v>
      </c>
      <c r="O69" s="488">
        <v>0</v>
      </c>
      <c r="P69" s="488">
        <v>0</v>
      </c>
      <c r="Q69" s="494">
        <v>1700</v>
      </c>
      <c r="R69" s="495">
        <v>0</v>
      </c>
      <c r="X69" s="34"/>
      <c r="BR69" s="8"/>
      <c r="BS69" s="8"/>
      <c r="BT69" s="8"/>
      <c r="BU69" s="8"/>
    </row>
    <row r="70" spans="1:73" ht="21" customHeight="1" thickBot="1">
      <c r="A70" s="1399"/>
      <c r="B70" s="1127"/>
      <c r="C70" s="1138"/>
      <c r="D70" s="1121"/>
      <c r="E70" s="1141"/>
      <c r="F70" s="1127"/>
      <c r="G70" s="1116"/>
      <c r="H70" s="1429"/>
      <c r="I70" s="1142"/>
      <c r="J70" s="1143"/>
      <c r="K70" s="156" t="s">
        <v>62</v>
      </c>
      <c r="L70" s="93" t="s">
        <v>29</v>
      </c>
      <c r="M70" s="80">
        <v>3</v>
      </c>
      <c r="N70" s="224">
        <v>0</v>
      </c>
      <c r="O70" s="224">
        <v>0</v>
      </c>
      <c r="P70" s="81">
        <v>0</v>
      </c>
      <c r="Q70" s="494">
        <v>0</v>
      </c>
      <c r="R70" s="495">
        <v>0</v>
      </c>
      <c r="X70" s="34"/>
      <c r="BR70" s="8"/>
      <c r="BS70" s="8"/>
      <c r="BT70" s="8"/>
      <c r="BU70" s="8"/>
    </row>
    <row r="71" spans="1:73" ht="21.75" customHeight="1">
      <c r="A71" s="1399"/>
      <c r="B71" s="1127"/>
      <c r="C71" s="1138"/>
      <c r="D71" s="1121"/>
      <c r="E71" s="1141"/>
      <c r="F71" s="1127"/>
      <c r="G71" s="1115" t="s">
        <v>89</v>
      </c>
      <c r="H71" s="1217" t="s">
        <v>107</v>
      </c>
      <c r="I71" s="1140" t="s">
        <v>202</v>
      </c>
      <c r="J71" s="1126" t="s">
        <v>203</v>
      </c>
      <c r="K71" s="231" t="s">
        <v>204</v>
      </c>
      <c r="L71" s="40" t="s">
        <v>210</v>
      </c>
      <c r="M71" s="273">
        <v>0</v>
      </c>
      <c r="N71" s="143">
        <v>1446</v>
      </c>
      <c r="O71" s="143">
        <v>0</v>
      </c>
      <c r="P71" s="115">
        <v>102</v>
      </c>
      <c r="Q71" s="494">
        <v>0</v>
      </c>
      <c r="R71" s="495">
        <v>0</v>
      </c>
      <c r="U71" s="34"/>
      <c r="BR71" s="8"/>
      <c r="BS71" s="8"/>
      <c r="BT71" s="8"/>
      <c r="BU71" s="8"/>
    </row>
    <row r="72" spans="1:73" ht="21.75" customHeight="1">
      <c r="A72" s="1399"/>
      <c r="B72" s="1127"/>
      <c r="C72" s="1138"/>
      <c r="D72" s="1121"/>
      <c r="E72" s="1141"/>
      <c r="F72" s="1127"/>
      <c r="G72" s="1152"/>
      <c r="H72" s="1218"/>
      <c r="I72" s="1124"/>
      <c r="J72" s="1127"/>
      <c r="K72" s="64" t="s">
        <v>205</v>
      </c>
      <c r="L72" s="40" t="s">
        <v>211</v>
      </c>
      <c r="M72" s="51">
        <v>0</v>
      </c>
      <c r="N72" s="142">
        <v>235</v>
      </c>
      <c r="O72" s="142">
        <v>0</v>
      </c>
      <c r="P72" s="134">
        <v>16</v>
      </c>
      <c r="Q72" s="494">
        <v>0</v>
      </c>
      <c r="R72" s="495">
        <v>0</v>
      </c>
      <c r="BR72" s="8"/>
      <c r="BS72" s="8"/>
      <c r="BT72" s="8"/>
      <c r="BU72" s="8"/>
    </row>
    <row r="73" spans="1:73" ht="21.75" customHeight="1">
      <c r="A73" s="1399"/>
      <c r="B73" s="1127"/>
      <c r="C73" s="1138"/>
      <c r="D73" s="1121"/>
      <c r="E73" s="1141"/>
      <c r="F73" s="1127"/>
      <c r="G73" s="1116"/>
      <c r="H73" s="1219"/>
      <c r="I73" s="1124"/>
      <c r="J73" s="1127"/>
      <c r="K73" s="64" t="s">
        <v>206</v>
      </c>
      <c r="L73" s="40" t="s">
        <v>212</v>
      </c>
      <c r="M73" s="51">
        <v>0</v>
      </c>
      <c r="N73" s="142">
        <v>23</v>
      </c>
      <c r="O73" s="142">
        <v>0</v>
      </c>
      <c r="P73" s="134">
        <v>4</v>
      </c>
      <c r="Q73" s="494">
        <v>0</v>
      </c>
      <c r="R73" s="495">
        <v>0</v>
      </c>
      <c r="BR73" s="8"/>
      <c r="BS73" s="8"/>
      <c r="BT73" s="8"/>
      <c r="BU73" s="8"/>
    </row>
    <row r="74" spans="1:73" ht="21.75" customHeight="1">
      <c r="A74" s="1399"/>
      <c r="B74" s="1127"/>
      <c r="C74" s="1138"/>
      <c r="D74" s="1121"/>
      <c r="E74" s="1141"/>
      <c r="F74" s="1127"/>
      <c r="G74" s="1115" t="s">
        <v>90</v>
      </c>
      <c r="H74" s="1217" t="s">
        <v>108</v>
      </c>
      <c r="I74" s="1141"/>
      <c r="J74" s="1127"/>
      <c r="K74" s="64" t="s">
        <v>207</v>
      </c>
      <c r="L74" s="40" t="s">
        <v>213</v>
      </c>
      <c r="M74" s="51">
        <v>0</v>
      </c>
      <c r="N74" s="142">
        <v>17</v>
      </c>
      <c r="O74" s="142">
        <v>0</v>
      </c>
      <c r="P74" s="134">
        <v>0</v>
      </c>
      <c r="Q74" s="494">
        <v>0</v>
      </c>
      <c r="R74" s="495">
        <v>0</v>
      </c>
      <c r="BR74" s="8"/>
      <c r="BS74" s="8"/>
      <c r="BT74" s="8"/>
      <c r="BU74" s="8"/>
    </row>
    <row r="75" spans="1:73" ht="21.75" customHeight="1">
      <c r="A75" s="1399"/>
      <c r="B75" s="1127"/>
      <c r="C75" s="1138"/>
      <c r="D75" s="1121"/>
      <c r="E75" s="1141"/>
      <c r="F75" s="1127"/>
      <c r="G75" s="1116"/>
      <c r="H75" s="1219"/>
      <c r="I75" s="1141"/>
      <c r="J75" s="1127"/>
      <c r="K75" s="64" t="s">
        <v>208</v>
      </c>
      <c r="L75" s="40" t="s">
        <v>214</v>
      </c>
      <c r="M75" s="51">
        <v>0</v>
      </c>
      <c r="N75" s="142">
        <v>9</v>
      </c>
      <c r="O75" s="142">
        <v>0</v>
      </c>
      <c r="P75" s="134">
        <v>1</v>
      </c>
      <c r="Q75" s="494">
        <v>0</v>
      </c>
      <c r="R75" s="495">
        <v>0</v>
      </c>
      <c r="BR75" s="8"/>
      <c r="BS75" s="8"/>
      <c r="BT75" s="8"/>
      <c r="BU75" s="8"/>
    </row>
    <row r="76" spans="1:73" ht="21.75" customHeight="1" thickBot="1">
      <c r="A76" s="1399"/>
      <c r="B76" s="1127"/>
      <c r="C76" s="1138"/>
      <c r="D76" s="1121"/>
      <c r="E76" s="1141"/>
      <c r="F76" s="1127"/>
      <c r="G76" s="1115" t="s">
        <v>111</v>
      </c>
      <c r="H76" s="1217" t="s">
        <v>34</v>
      </c>
      <c r="I76" s="1141"/>
      <c r="J76" s="1127"/>
      <c r="K76" s="64" t="s">
        <v>209</v>
      </c>
      <c r="L76" s="40" t="s">
        <v>215</v>
      </c>
      <c r="M76" s="116">
        <v>0</v>
      </c>
      <c r="N76" s="233">
        <v>2</v>
      </c>
      <c r="O76" s="233">
        <v>0</v>
      </c>
      <c r="P76" s="117">
        <v>2</v>
      </c>
      <c r="Q76" s="494">
        <v>0</v>
      </c>
      <c r="R76" s="495">
        <v>0</v>
      </c>
      <c r="BR76" s="8"/>
      <c r="BS76" s="8"/>
      <c r="BT76" s="8"/>
      <c r="BU76" s="8"/>
    </row>
    <row r="77" spans="1:73" ht="21.75" customHeight="1" thickBot="1">
      <c r="A77" s="1399"/>
      <c r="B77" s="1127"/>
      <c r="C77" s="1216"/>
      <c r="D77" s="1121"/>
      <c r="E77" s="1141"/>
      <c r="F77" s="1127"/>
      <c r="G77" s="1116"/>
      <c r="H77" s="1219"/>
      <c r="I77" s="1142"/>
      <c r="J77" s="1143"/>
      <c r="K77" s="44" t="s">
        <v>62</v>
      </c>
      <c r="L77" s="41" t="s">
        <v>29</v>
      </c>
      <c r="M77" s="83">
        <v>0</v>
      </c>
      <c r="N77" s="225">
        <v>48</v>
      </c>
      <c r="O77" s="224">
        <v>0</v>
      </c>
      <c r="P77" s="81">
        <v>7</v>
      </c>
      <c r="Q77" s="494">
        <v>0</v>
      </c>
      <c r="R77" s="495">
        <v>0</v>
      </c>
      <c r="BR77" s="8"/>
      <c r="BS77" s="8"/>
      <c r="BT77" s="8"/>
      <c r="BU77" s="8"/>
    </row>
    <row r="78" spans="1:73" ht="15.75" customHeight="1" thickBot="1">
      <c r="A78" s="1147"/>
      <c r="B78" s="1128"/>
      <c r="C78" s="48">
        <v>0</v>
      </c>
      <c r="D78" s="71" t="s">
        <v>63</v>
      </c>
      <c r="E78" s="72"/>
      <c r="F78" s="73"/>
      <c r="G78" s="74"/>
      <c r="H78" s="71"/>
      <c r="I78" s="72"/>
      <c r="J78" s="73"/>
      <c r="K78" s="74"/>
      <c r="L78" s="71"/>
      <c r="M78" s="557">
        <v>1</v>
      </c>
      <c r="N78" s="349">
        <v>14</v>
      </c>
      <c r="O78" s="487">
        <v>56</v>
      </c>
      <c r="P78" s="488">
        <v>10851</v>
      </c>
      <c r="Q78" s="489">
        <v>0</v>
      </c>
      <c r="R78" s="496">
        <v>3059</v>
      </c>
      <c r="W78" s="34"/>
      <c r="Y78" s="34"/>
      <c r="BR78" s="8"/>
      <c r="BS78" s="8"/>
      <c r="BT78" s="8"/>
      <c r="BU78" s="8"/>
    </row>
    <row r="80" spans="20:25" ht="12.75">
      <c r="T80" s="34"/>
      <c r="U80" s="34"/>
      <c r="W80" s="34"/>
      <c r="X80" s="34"/>
      <c r="Y80" s="34"/>
    </row>
    <row r="83" ht="12.75">
      <c r="U83" s="34"/>
    </row>
    <row r="84" spans="20:21" ht="12.75">
      <c r="T84" s="8"/>
      <c r="U84" s="34"/>
    </row>
    <row r="85" ht="12.75">
      <c r="T85" s="8"/>
    </row>
    <row r="86" ht="12.75">
      <c r="T86" s="8"/>
    </row>
    <row r="87" spans="20:21" ht="12.75">
      <c r="T87" s="8"/>
      <c r="U87" s="34"/>
    </row>
    <row r="88" ht="12.75">
      <c r="T88" s="8"/>
    </row>
    <row r="89" ht="12.75">
      <c r="T89" s="8"/>
    </row>
    <row r="90" ht="12.75">
      <c r="T90" s="8"/>
    </row>
    <row r="91" spans="20:21" ht="12.75">
      <c r="T91" s="8"/>
      <c r="U91" s="34"/>
    </row>
    <row r="92" spans="20:21" ht="12.75">
      <c r="T92" s="8"/>
      <c r="U92" s="34"/>
    </row>
    <row r="93" ht="12.75">
      <c r="T93" s="8"/>
    </row>
    <row r="94" spans="20:21" ht="12.75">
      <c r="T94" s="8"/>
      <c r="U94" s="34"/>
    </row>
    <row r="95" ht="12.75">
      <c r="T95" s="8"/>
    </row>
    <row r="96" ht="12.75">
      <c r="T96" s="8"/>
    </row>
    <row r="97" ht="12.75">
      <c r="T97" s="8"/>
    </row>
    <row r="98" ht="12.75">
      <c r="T98" s="8"/>
    </row>
    <row r="99" ht="12.75">
      <c r="T99" s="8"/>
    </row>
    <row r="100" ht="12.75">
      <c r="T100" s="8"/>
    </row>
    <row r="101" ht="12.75">
      <c r="U101" s="34"/>
    </row>
  </sheetData>
  <sheetProtection/>
  <mergeCells count="79">
    <mergeCell ref="G34:G41"/>
    <mergeCell ref="H34:H41"/>
    <mergeCell ref="C11:L16"/>
    <mergeCell ref="R25:R33"/>
    <mergeCell ref="M27:Q27"/>
    <mergeCell ref="R5:R17"/>
    <mergeCell ref="H47:H48"/>
    <mergeCell ref="A34:A49"/>
    <mergeCell ref="B34:B49"/>
    <mergeCell ref="C34:C48"/>
    <mergeCell ref="D34:D48"/>
    <mergeCell ref="E34:E48"/>
    <mergeCell ref="F34:F48"/>
    <mergeCell ref="G76:G77"/>
    <mergeCell ref="H76:H77"/>
    <mergeCell ref="H74:H75"/>
    <mergeCell ref="G74:G75"/>
    <mergeCell ref="G71:G73"/>
    <mergeCell ref="M22:R22"/>
    <mergeCell ref="M23:R23"/>
    <mergeCell ref="M24:Q24"/>
    <mergeCell ref="M25:Q25"/>
    <mergeCell ref="M26:Q26"/>
    <mergeCell ref="M38:P38"/>
    <mergeCell ref="M39:P39"/>
    <mergeCell ref="I42:I48"/>
    <mergeCell ref="J42:J48"/>
    <mergeCell ref="G42:G44"/>
    <mergeCell ref="H42:H44"/>
    <mergeCell ref="G45:G46"/>
    <mergeCell ref="H45:H46"/>
    <mergeCell ref="G47:G48"/>
    <mergeCell ref="M48:P48"/>
    <mergeCell ref="A63:A78"/>
    <mergeCell ref="B63:B78"/>
    <mergeCell ref="C63:C77"/>
    <mergeCell ref="D63:D77"/>
    <mergeCell ref="E63:E77"/>
    <mergeCell ref="F63:F77"/>
    <mergeCell ref="H71:H73"/>
    <mergeCell ref="I71:I77"/>
    <mergeCell ref="J71:J77"/>
    <mergeCell ref="Q58:Q62"/>
    <mergeCell ref="G63:G70"/>
    <mergeCell ref="H63:H70"/>
    <mergeCell ref="I63:I70"/>
    <mergeCell ref="J63:J70"/>
    <mergeCell ref="M58:P58"/>
    <mergeCell ref="M59:P59"/>
    <mergeCell ref="M53:Q53"/>
    <mergeCell ref="A20:R20"/>
    <mergeCell ref="M41:P41"/>
    <mergeCell ref="M34:P34"/>
    <mergeCell ref="M35:P35"/>
    <mergeCell ref="M36:P36"/>
    <mergeCell ref="Q34:R49"/>
    <mergeCell ref="M40:P40"/>
    <mergeCell ref="J34:J41"/>
    <mergeCell ref="M37:P37"/>
    <mergeCell ref="O49:P49"/>
    <mergeCell ref="M51:R51"/>
    <mergeCell ref="I34:I41"/>
    <mergeCell ref="P5:P10"/>
    <mergeCell ref="M55:Q55"/>
    <mergeCell ref="M56:Q56"/>
    <mergeCell ref="Q5:Q16"/>
    <mergeCell ref="Q29:Q33"/>
    <mergeCell ref="M49:N49"/>
    <mergeCell ref="M52:R52"/>
    <mergeCell ref="M57:P57"/>
    <mergeCell ref="M54:Q54"/>
    <mergeCell ref="M42:P47"/>
    <mergeCell ref="R54:R62"/>
    <mergeCell ref="P11:P16"/>
    <mergeCell ref="M60:P60"/>
    <mergeCell ref="M28:P28"/>
    <mergeCell ref="M29:P29"/>
    <mergeCell ref="M30:P30"/>
    <mergeCell ref="M31:P31"/>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62" r:id="rId1"/>
  <headerFooter alignWithMargins="0">
    <oddHeader>&amp;C&amp;"Arial,Bold"&amp;12PNEMP IT00</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BT48"/>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7.00390625" style="8" customWidth="1"/>
    <col min="5" max="5" width="3.421875" style="8" customWidth="1"/>
    <col min="6" max="6" width="3.00390625" style="8" customWidth="1"/>
    <col min="7" max="7" width="3.8515625" style="8" customWidth="1"/>
    <col min="8" max="8" width="14.00390625" style="8" customWidth="1"/>
    <col min="9" max="9" width="5.00390625" style="8" customWidth="1"/>
    <col min="10" max="10" width="7.00390625" style="8" customWidth="1"/>
    <col min="11" max="11" width="4.57421875" style="8" customWidth="1"/>
    <col min="12" max="12" width="6.7109375" style="8" customWidth="1"/>
    <col min="13" max="13" width="7.8515625" style="8" customWidth="1"/>
    <col min="14" max="14" width="5.00390625" style="8" customWidth="1"/>
    <col min="15" max="15" width="4.7109375" style="8" customWidth="1"/>
    <col min="16" max="16" width="10.00390625" style="8" customWidth="1"/>
    <col min="17" max="17" width="10.8515625" style="8" bestFit="1" customWidth="1"/>
    <col min="18" max="19" width="10.8515625" style="8" customWidth="1"/>
    <col min="20" max="20" width="14.8515625" style="8" customWidth="1"/>
    <col min="21" max="21" width="8.7109375" style="8" customWidth="1"/>
    <col min="22" max="72" width="9.140625" style="28" customWidth="1"/>
    <col min="73" max="16384" width="9.140625" style="8" customWidth="1"/>
  </cols>
  <sheetData>
    <row r="1" spans="1:16" ht="12.75">
      <c r="A1" s="1" t="s">
        <v>490</v>
      </c>
      <c r="H1" s="2"/>
      <c r="L1" s="2"/>
      <c r="P1" s="2"/>
    </row>
    <row r="2" spans="1:16" ht="12.75">
      <c r="A2" t="s">
        <v>27</v>
      </c>
      <c r="B2" s="8" t="s">
        <v>485</v>
      </c>
      <c r="H2" s="2"/>
      <c r="L2" s="2"/>
      <c r="P2" s="2"/>
    </row>
    <row r="3" spans="2:16" ht="12.75">
      <c r="B3" s="3"/>
      <c r="H3" s="2"/>
      <c r="L3" s="2"/>
      <c r="P3" s="2"/>
    </row>
    <row r="4" spans="1:21" ht="12.75">
      <c r="A4" s="4">
        <v>-1</v>
      </c>
      <c r="B4" s="5"/>
      <c r="C4" s="4" t="s">
        <v>28</v>
      </c>
      <c r="D4" s="6"/>
      <c r="E4" s="6"/>
      <c r="F4" s="6"/>
      <c r="G4" s="6"/>
      <c r="H4" s="7"/>
      <c r="I4" s="6"/>
      <c r="J4" s="6"/>
      <c r="K4" s="6"/>
      <c r="L4" s="7"/>
      <c r="M4" s="6"/>
      <c r="N4" s="6"/>
      <c r="O4" s="6"/>
      <c r="P4" s="7"/>
      <c r="S4" s="350">
        <f>SUM(R47:T48,U48)</f>
        <v>15828</v>
      </c>
      <c r="T4" s="364">
        <f>S4</f>
        <v>15828</v>
      </c>
      <c r="U4" s="364">
        <f>T4</f>
        <v>15828</v>
      </c>
    </row>
    <row r="5" spans="1:21" ht="12.75">
      <c r="A5" s="9">
        <v>100</v>
      </c>
      <c r="B5" s="5"/>
      <c r="C5" s="9" t="s">
        <v>217</v>
      </c>
      <c r="D5" s="6"/>
      <c r="E5" s="6"/>
      <c r="F5" s="6"/>
      <c r="G5" s="6"/>
      <c r="H5" s="7"/>
      <c r="I5" s="6"/>
      <c r="J5" s="6"/>
      <c r="K5" s="6"/>
      <c r="L5" s="7"/>
      <c r="M5" s="6"/>
      <c r="N5" s="6"/>
      <c r="O5" s="6"/>
      <c r="P5" s="7"/>
      <c r="S5" s="351">
        <f>SUM(Q38:T38,Q41:T41,Q44:T44)</f>
        <v>5724</v>
      </c>
      <c r="T5" s="1520">
        <f>SUM(S5:S6)</f>
        <v>6428</v>
      </c>
      <c r="U5" s="1520">
        <f>SUM(T5:T7)</f>
        <v>6440</v>
      </c>
    </row>
    <row r="6" spans="1:21" ht="12.75">
      <c r="A6" s="9">
        <v>200</v>
      </c>
      <c r="B6" s="5"/>
      <c r="C6" s="9" t="s">
        <v>218</v>
      </c>
      <c r="D6" s="6"/>
      <c r="E6" s="6"/>
      <c r="F6" s="6"/>
      <c r="G6" s="6"/>
      <c r="H6" s="7"/>
      <c r="I6" s="6"/>
      <c r="J6" s="6"/>
      <c r="K6" s="6"/>
      <c r="L6" s="7"/>
      <c r="M6" s="6"/>
      <c r="N6" s="6"/>
      <c r="O6" s="6"/>
      <c r="P6" s="7"/>
      <c r="S6" s="366">
        <f>SUM(Q39:T39,Q42:T42,Q45:T45)</f>
        <v>704</v>
      </c>
      <c r="T6" s="1521"/>
      <c r="U6" s="1521"/>
    </row>
    <row r="7" spans="1:21" ht="12.75" customHeight="1">
      <c r="A7" s="23" t="s">
        <v>29</v>
      </c>
      <c r="B7" s="5"/>
      <c r="C7" s="4" t="s">
        <v>30</v>
      </c>
      <c r="H7" s="2"/>
      <c r="L7" s="2"/>
      <c r="P7" s="2"/>
      <c r="S7" s="352">
        <f>SUM(Q40:T40,Q43:T43,Q46:T46,Q47:Q48)</f>
        <v>12</v>
      </c>
      <c r="T7" s="352">
        <f>SUM(S7)</f>
        <v>12</v>
      </c>
      <c r="U7" s="1522"/>
    </row>
    <row r="8" spans="1:21" ht="13.5" thickBot="1">
      <c r="A8" s="20"/>
      <c r="B8" s="21"/>
      <c r="H8" s="2"/>
      <c r="L8" s="2"/>
      <c r="P8" s="2"/>
      <c r="S8" s="353"/>
      <c r="T8" s="353"/>
      <c r="U8" s="486">
        <f>SUM(U4:U7)</f>
        <v>22268</v>
      </c>
    </row>
    <row r="9" spans="1:21" ht="14.25" thickBot="1" thickTop="1">
      <c r="A9" s="20"/>
      <c r="B9" s="21"/>
      <c r="H9" s="2"/>
      <c r="L9" s="2"/>
      <c r="P9" s="2"/>
      <c r="Q9" s="25"/>
      <c r="R9" s="25"/>
      <c r="S9" s="25"/>
      <c r="T9" s="25"/>
      <c r="U9" s="12"/>
    </row>
    <row r="10" spans="1:21" ht="12.75" customHeight="1">
      <c r="A10" s="1" t="s">
        <v>490</v>
      </c>
      <c r="B10" s="289"/>
      <c r="C10" s="289"/>
      <c r="D10" s="289"/>
      <c r="E10" s="289"/>
      <c r="F10" s="289"/>
      <c r="G10" s="289"/>
      <c r="H10" s="289"/>
      <c r="I10" s="289"/>
      <c r="J10" s="289"/>
      <c r="K10" s="289"/>
      <c r="L10" s="289"/>
      <c r="M10" s="289"/>
      <c r="N10" s="289"/>
      <c r="O10" s="289"/>
      <c r="P10" s="277"/>
      <c r="Q10" s="974" t="s">
        <v>44</v>
      </c>
      <c r="R10" s="968"/>
      <c r="S10" s="968"/>
      <c r="T10" s="968"/>
      <c r="U10" s="996"/>
    </row>
    <row r="11" spans="1:21" ht="12.75">
      <c r="A11" s="289"/>
      <c r="B11" s="289"/>
      <c r="C11" s="289"/>
      <c r="D11" s="289"/>
      <c r="E11" s="289"/>
      <c r="F11" s="289"/>
      <c r="G11" s="289"/>
      <c r="H11" s="289"/>
      <c r="I11" s="289"/>
      <c r="J11" s="289"/>
      <c r="K11" s="289"/>
      <c r="L11" s="289"/>
      <c r="M11" s="289"/>
      <c r="N11" s="289"/>
      <c r="O11" s="289"/>
      <c r="P11" s="277"/>
      <c r="Q11" s="975" t="s">
        <v>45</v>
      </c>
      <c r="R11" s="970"/>
      <c r="S11" s="970"/>
      <c r="T11" s="970"/>
      <c r="U11" s="997"/>
    </row>
    <row r="12" spans="1:21" ht="12.75">
      <c r="A12" s="289"/>
      <c r="B12" s="289"/>
      <c r="C12" s="289"/>
      <c r="D12" s="289"/>
      <c r="E12" s="289"/>
      <c r="F12" s="289"/>
      <c r="G12" s="289"/>
      <c r="H12" s="289"/>
      <c r="I12" s="289"/>
      <c r="J12" s="289"/>
      <c r="K12" s="289"/>
      <c r="L12" s="289"/>
      <c r="M12" s="289"/>
      <c r="N12" s="289"/>
      <c r="O12" s="289"/>
      <c r="P12" s="277"/>
      <c r="Q12" s="975" t="s">
        <v>46</v>
      </c>
      <c r="R12" s="970"/>
      <c r="S12" s="970"/>
      <c r="T12" s="971"/>
      <c r="U12" s="29" t="s">
        <v>48</v>
      </c>
    </row>
    <row r="13" spans="1:21" ht="12.75" customHeight="1">
      <c r="A13" s="289"/>
      <c r="B13" s="289"/>
      <c r="C13" s="289"/>
      <c r="D13" s="289"/>
      <c r="E13" s="289"/>
      <c r="F13" s="289"/>
      <c r="G13" s="289"/>
      <c r="H13" s="289"/>
      <c r="I13" s="289"/>
      <c r="J13" s="289"/>
      <c r="K13" s="289"/>
      <c r="L13" s="289"/>
      <c r="M13" s="289"/>
      <c r="N13" s="289"/>
      <c r="O13" s="289"/>
      <c r="P13" s="277"/>
      <c r="Q13" s="956" t="s">
        <v>47</v>
      </c>
      <c r="R13" s="957"/>
      <c r="S13" s="957"/>
      <c r="T13" s="950"/>
      <c r="U13" s="993" t="s">
        <v>49</v>
      </c>
    </row>
    <row r="14" spans="1:21" ht="12.75" customHeight="1">
      <c r="A14" s="289"/>
      <c r="B14" s="289"/>
      <c r="C14" s="289"/>
      <c r="D14" s="289"/>
      <c r="E14" s="289"/>
      <c r="F14" s="289"/>
      <c r="G14" s="289"/>
      <c r="H14" s="289"/>
      <c r="I14" s="289"/>
      <c r="J14" s="289"/>
      <c r="K14" s="289"/>
      <c r="L14" s="289"/>
      <c r="M14" s="289"/>
      <c r="N14" s="289"/>
      <c r="O14" s="289"/>
      <c r="P14" s="277"/>
      <c r="Q14" s="959" t="s">
        <v>32</v>
      </c>
      <c r="R14" s="960"/>
      <c r="S14" s="960"/>
      <c r="T14" s="961"/>
      <c r="U14" s="993"/>
    </row>
    <row r="15" spans="1:21" ht="12.75" customHeight="1">
      <c r="A15" s="289"/>
      <c r="B15" s="289"/>
      <c r="C15" s="289"/>
      <c r="D15" s="289"/>
      <c r="E15" s="289"/>
      <c r="F15" s="289"/>
      <c r="G15" s="289"/>
      <c r="H15" s="289"/>
      <c r="I15" s="289"/>
      <c r="J15" s="289"/>
      <c r="K15" s="289"/>
      <c r="L15" s="289"/>
      <c r="M15" s="289"/>
      <c r="N15" s="289"/>
      <c r="O15" s="289"/>
      <c r="P15" s="277"/>
      <c r="Q15" s="962" t="s">
        <v>68</v>
      </c>
      <c r="R15" s="963"/>
      <c r="S15" s="963"/>
      <c r="T15" s="937"/>
      <c r="U15" s="993"/>
    </row>
    <row r="16" spans="1:21" ht="12.75">
      <c r="A16" s="289"/>
      <c r="B16" s="289"/>
      <c r="C16" s="289"/>
      <c r="D16" s="289"/>
      <c r="E16" s="289"/>
      <c r="F16" s="289"/>
      <c r="G16" s="289"/>
      <c r="H16" s="289"/>
      <c r="I16" s="289"/>
      <c r="J16" s="289"/>
      <c r="K16" s="289"/>
      <c r="L16" s="289"/>
      <c r="M16" s="289"/>
      <c r="N16" s="289"/>
      <c r="O16" s="289"/>
      <c r="P16" s="277"/>
      <c r="Q16" s="137" t="s">
        <v>104</v>
      </c>
      <c r="R16" s="139" t="s">
        <v>191</v>
      </c>
      <c r="S16" s="62">
        <v>19</v>
      </c>
      <c r="T16" s="62" t="s">
        <v>70</v>
      </c>
      <c r="U16" s="993"/>
    </row>
    <row r="17" spans="1:21" ht="26.25" thickBot="1">
      <c r="A17" s="247"/>
      <c r="B17" s="247"/>
      <c r="C17" s="247"/>
      <c r="D17" s="247"/>
      <c r="E17" s="247"/>
      <c r="F17" s="247"/>
      <c r="G17" s="247"/>
      <c r="H17" s="247"/>
      <c r="I17" s="247"/>
      <c r="J17" s="247"/>
      <c r="K17" s="247"/>
      <c r="L17" s="247"/>
      <c r="M17" s="247"/>
      <c r="N17" s="247"/>
      <c r="O17" s="247"/>
      <c r="P17" s="290"/>
      <c r="Q17" s="91" t="s">
        <v>106</v>
      </c>
      <c r="R17" s="110" t="s">
        <v>107</v>
      </c>
      <c r="S17" s="31" t="s">
        <v>43</v>
      </c>
      <c r="T17" s="30" t="s">
        <v>71</v>
      </c>
      <c r="U17" s="993"/>
    </row>
    <row r="18" spans="1:72" ht="21" customHeight="1">
      <c r="A18" s="1145" t="s">
        <v>72</v>
      </c>
      <c r="B18" s="1148" t="s">
        <v>60</v>
      </c>
      <c r="C18" s="1242" t="s">
        <v>134</v>
      </c>
      <c r="D18" s="1400" t="s">
        <v>135</v>
      </c>
      <c r="E18" s="1396" t="s">
        <v>137</v>
      </c>
      <c r="F18" s="1148" t="s">
        <v>136</v>
      </c>
      <c r="G18" s="1441" t="s">
        <v>88</v>
      </c>
      <c r="H18" s="1436" t="s">
        <v>106</v>
      </c>
      <c r="I18" s="1396" t="s">
        <v>99</v>
      </c>
      <c r="J18" s="1148" t="s">
        <v>219</v>
      </c>
      <c r="K18" s="108" t="s">
        <v>88</v>
      </c>
      <c r="L18" s="109" t="s">
        <v>100</v>
      </c>
      <c r="M18" s="67"/>
      <c r="N18" s="68"/>
      <c r="O18" s="61"/>
      <c r="P18" s="66"/>
      <c r="Q18" s="1209">
        <v>100</v>
      </c>
      <c r="R18" s="1450"/>
      <c r="S18" s="1450"/>
      <c r="T18" s="1451"/>
      <c r="U18" s="1523">
        <v>-1</v>
      </c>
      <c r="BQ18" s="8"/>
      <c r="BR18" s="8"/>
      <c r="BS18" s="8"/>
      <c r="BT18" s="8"/>
    </row>
    <row r="19" spans="1:72" ht="21" customHeight="1" thickBot="1">
      <c r="A19" s="1399"/>
      <c r="B19" s="1127"/>
      <c r="C19" s="1138"/>
      <c r="D19" s="1121"/>
      <c r="E19" s="1141"/>
      <c r="F19" s="1127"/>
      <c r="G19" s="1152"/>
      <c r="H19" s="1428"/>
      <c r="I19" s="1141"/>
      <c r="J19" s="1127"/>
      <c r="K19" s="44" t="s">
        <v>89</v>
      </c>
      <c r="L19" s="41" t="s">
        <v>101</v>
      </c>
      <c r="M19" s="65"/>
      <c r="N19" s="38"/>
      <c r="O19" s="60"/>
      <c r="P19" s="42"/>
      <c r="Q19" s="1446">
        <v>200</v>
      </c>
      <c r="R19" s="1448"/>
      <c r="S19" s="1448"/>
      <c r="T19" s="1449"/>
      <c r="U19" s="1420"/>
      <c r="BQ19" s="8"/>
      <c r="BR19" s="8"/>
      <c r="BS19" s="8"/>
      <c r="BT19" s="8"/>
    </row>
    <row r="20" spans="1:72" ht="21" customHeight="1" thickBot="1">
      <c r="A20" s="1399"/>
      <c r="B20" s="1127"/>
      <c r="C20" s="1138"/>
      <c r="D20" s="1121"/>
      <c r="E20" s="1141"/>
      <c r="F20" s="1127"/>
      <c r="G20" s="1116"/>
      <c r="H20" s="1429"/>
      <c r="I20" s="1142"/>
      <c r="J20" s="1143"/>
      <c r="K20" s="44" t="s">
        <v>62</v>
      </c>
      <c r="L20" s="41" t="s">
        <v>29</v>
      </c>
      <c r="M20" s="39"/>
      <c r="N20" s="89"/>
      <c r="O20" s="63"/>
      <c r="P20" s="37"/>
      <c r="Q20" s="1182" t="s">
        <v>29</v>
      </c>
      <c r="R20" s="1183"/>
      <c r="S20" s="1183"/>
      <c r="T20" s="1184"/>
      <c r="U20" s="1420"/>
      <c r="BQ20" s="8"/>
      <c r="BR20" s="8"/>
      <c r="BS20" s="8"/>
      <c r="BT20" s="8"/>
    </row>
    <row r="21" spans="1:72" ht="19.5" customHeight="1">
      <c r="A21" s="1399"/>
      <c r="B21" s="1127"/>
      <c r="C21" s="1138"/>
      <c r="D21" s="1121"/>
      <c r="E21" s="1141"/>
      <c r="F21" s="1127"/>
      <c r="G21" s="1115" t="s">
        <v>89</v>
      </c>
      <c r="H21" s="1217" t="s">
        <v>107</v>
      </c>
      <c r="I21" s="1123" t="s">
        <v>192</v>
      </c>
      <c r="J21" s="1126" t="s">
        <v>193</v>
      </c>
      <c r="K21" s="1115" t="s">
        <v>88</v>
      </c>
      <c r="L21" s="1513" t="s">
        <v>119</v>
      </c>
      <c r="M21" s="1141" t="s">
        <v>220</v>
      </c>
      <c r="N21" s="1127" t="s">
        <v>219</v>
      </c>
      <c r="O21" s="44" t="s">
        <v>88</v>
      </c>
      <c r="P21" s="41" t="s">
        <v>100</v>
      </c>
      <c r="Q21" s="1209">
        <v>100</v>
      </c>
      <c r="R21" s="1450"/>
      <c r="S21" s="1450"/>
      <c r="T21" s="1451"/>
      <c r="U21" s="1420"/>
      <c r="BQ21" s="8"/>
      <c r="BR21" s="8"/>
      <c r="BS21" s="8"/>
      <c r="BT21" s="8"/>
    </row>
    <row r="22" spans="1:72" ht="19.5" customHeight="1" thickBot="1">
      <c r="A22" s="1399"/>
      <c r="B22" s="1127"/>
      <c r="C22" s="1138"/>
      <c r="D22" s="1121"/>
      <c r="E22" s="1141"/>
      <c r="F22" s="1127"/>
      <c r="G22" s="1152"/>
      <c r="H22" s="1218"/>
      <c r="I22" s="1124"/>
      <c r="J22" s="1127"/>
      <c r="K22" s="1152"/>
      <c r="L22" s="1514"/>
      <c r="M22" s="1141"/>
      <c r="N22" s="1127"/>
      <c r="O22" s="44" t="s">
        <v>89</v>
      </c>
      <c r="P22" s="41" t="s">
        <v>101</v>
      </c>
      <c r="Q22" s="1446">
        <v>200</v>
      </c>
      <c r="R22" s="1448"/>
      <c r="S22" s="1448"/>
      <c r="T22" s="1449"/>
      <c r="U22" s="1420"/>
      <c r="BQ22" s="8"/>
      <c r="BR22" s="8"/>
      <c r="BS22" s="8"/>
      <c r="BT22" s="8"/>
    </row>
    <row r="23" spans="1:72" ht="19.5" customHeight="1" thickBot="1">
      <c r="A23" s="1399"/>
      <c r="B23" s="1127"/>
      <c r="C23" s="1138"/>
      <c r="D23" s="1121"/>
      <c r="E23" s="1141"/>
      <c r="F23" s="1127"/>
      <c r="G23" s="1116"/>
      <c r="H23" s="1219"/>
      <c r="I23" s="1124"/>
      <c r="J23" s="1127"/>
      <c r="K23" s="1116"/>
      <c r="L23" s="1515"/>
      <c r="M23" s="1142"/>
      <c r="N23" s="1143"/>
      <c r="O23" s="44" t="s">
        <v>62</v>
      </c>
      <c r="P23" s="41" t="s">
        <v>29</v>
      </c>
      <c r="Q23" s="1182" t="s">
        <v>29</v>
      </c>
      <c r="R23" s="1183"/>
      <c r="S23" s="1183"/>
      <c r="T23" s="1184"/>
      <c r="U23" s="1420"/>
      <c r="BQ23" s="8"/>
      <c r="BR23" s="8"/>
      <c r="BS23" s="8"/>
      <c r="BT23" s="8"/>
    </row>
    <row r="24" spans="1:72" ht="19.5" customHeight="1">
      <c r="A24" s="1399"/>
      <c r="B24" s="1127"/>
      <c r="C24" s="1138"/>
      <c r="D24" s="1121"/>
      <c r="E24" s="1141"/>
      <c r="F24" s="1127"/>
      <c r="G24" s="1115" t="s">
        <v>90</v>
      </c>
      <c r="H24" s="1217" t="s">
        <v>108</v>
      </c>
      <c r="I24" s="1141"/>
      <c r="J24" s="1127"/>
      <c r="K24" s="1115" t="s">
        <v>61</v>
      </c>
      <c r="L24" s="1149" t="s">
        <v>120</v>
      </c>
      <c r="M24" s="1140" t="s">
        <v>221</v>
      </c>
      <c r="N24" s="1127" t="s">
        <v>219</v>
      </c>
      <c r="O24" s="44" t="s">
        <v>88</v>
      </c>
      <c r="P24" s="41" t="s">
        <v>100</v>
      </c>
      <c r="Q24" s="1209">
        <v>100</v>
      </c>
      <c r="R24" s="1450"/>
      <c r="S24" s="1450"/>
      <c r="T24" s="1451"/>
      <c r="U24" s="1420"/>
      <c r="BQ24" s="8"/>
      <c r="BR24" s="8"/>
      <c r="BS24" s="8"/>
      <c r="BT24" s="8"/>
    </row>
    <row r="25" spans="1:72" ht="19.5" customHeight="1" thickBot="1">
      <c r="A25" s="1399"/>
      <c r="B25" s="1127"/>
      <c r="C25" s="1138"/>
      <c r="D25" s="1121"/>
      <c r="E25" s="1141"/>
      <c r="F25" s="1127"/>
      <c r="G25" s="1116"/>
      <c r="H25" s="1219"/>
      <c r="I25" s="1141"/>
      <c r="J25" s="1127"/>
      <c r="K25" s="1152"/>
      <c r="L25" s="1150"/>
      <c r="M25" s="1141"/>
      <c r="N25" s="1127"/>
      <c r="O25" s="44" t="s">
        <v>89</v>
      </c>
      <c r="P25" s="41" t="s">
        <v>101</v>
      </c>
      <c r="Q25" s="1446">
        <v>200</v>
      </c>
      <c r="R25" s="1448"/>
      <c r="S25" s="1448"/>
      <c r="T25" s="1449"/>
      <c r="U25" s="1420"/>
      <c r="BQ25" s="8"/>
      <c r="BR25" s="8"/>
      <c r="BS25" s="8"/>
      <c r="BT25" s="8"/>
    </row>
    <row r="26" spans="1:72" ht="19.5" customHeight="1" thickBot="1">
      <c r="A26" s="1399"/>
      <c r="B26" s="1127"/>
      <c r="C26" s="1138"/>
      <c r="D26" s="1121"/>
      <c r="E26" s="1141"/>
      <c r="F26" s="1127"/>
      <c r="G26" s="1115" t="s">
        <v>111</v>
      </c>
      <c r="H26" s="1217" t="s">
        <v>34</v>
      </c>
      <c r="I26" s="1141"/>
      <c r="J26" s="1127"/>
      <c r="K26" s="1116"/>
      <c r="L26" s="1244"/>
      <c r="M26" s="1142"/>
      <c r="N26" s="1143"/>
      <c r="O26" s="44" t="s">
        <v>62</v>
      </c>
      <c r="P26" s="41" t="s">
        <v>29</v>
      </c>
      <c r="Q26" s="1171" t="s">
        <v>29</v>
      </c>
      <c r="R26" s="1183"/>
      <c r="S26" s="1183"/>
      <c r="T26" s="1184"/>
      <c r="U26" s="1420"/>
      <c r="BQ26" s="8"/>
      <c r="BR26" s="8"/>
      <c r="BS26" s="8"/>
      <c r="BT26" s="8"/>
    </row>
    <row r="27" spans="1:72" ht="19.5" customHeight="1">
      <c r="A27" s="1399"/>
      <c r="B27" s="1127"/>
      <c r="C27" s="1216"/>
      <c r="D27" s="1121"/>
      <c r="E27" s="1141"/>
      <c r="F27" s="1127"/>
      <c r="G27" s="1116"/>
      <c r="H27" s="1219"/>
      <c r="I27" s="1142"/>
      <c r="J27" s="1143"/>
      <c r="K27" s="44" t="s">
        <v>102</v>
      </c>
      <c r="L27" s="41" t="s">
        <v>194</v>
      </c>
      <c r="M27" s="65"/>
      <c r="N27" s="38"/>
      <c r="O27" s="60"/>
      <c r="P27" s="42"/>
      <c r="Q27" s="1516"/>
      <c r="R27" s="1418">
        <v>-1</v>
      </c>
      <c r="S27" s="1419"/>
      <c r="T27" s="1419"/>
      <c r="U27" s="1420"/>
      <c r="BQ27" s="8"/>
      <c r="BR27" s="8"/>
      <c r="BS27" s="8"/>
      <c r="BT27" s="8"/>
    </row>
    <row r="28" spans="1:72" ht="19.5" customHeight="1" thickBot="1">
      <c r="A28" s="1147"/>
      <c r="B28" s="1128"/>
      <c r="C28" s="48">
        <v>0</v>
      </c>
      <c r="D28" s="71" t="s">
        <v>63</v>
      </c>
      <c r="E28" s="72"/>
      <c r="F28" s="73"/>
      <c r="G28" s="74"/>
      <c r="H28" s="71"/>
      <c r="I28" s="72"/>
      <c r="J28" s="73"/>
      <c r="K28" s="74"/>
      <c r="L28" s="71"/>
      <c r="M28" s="72"/>
      <c r="N28" s="73"/>
      <c r="O28" s="74"/>
      <c r="P28" s="71"/>
      <c r="Q28" s="1517"/>
      <c r="R28" s="1518"/>
      <c r="S28" s="1519"/>
      <c r="T28" s="1519"/>
      <c r="U28" s="1524"/>
      <c r="BQ28" s="8"/>
      <c r="BR28" s="8"/>
      <c r="BS28" s="8"/>
      <c r="BT28" s="8"/>
    </row>
    <row r="29" spans="17:72" ht="13.5" thickBot="1">
      <c r="Q29" s="33"/>
      <c r="R29" s="33"/>
      <c r="S29" s="33"/>
      <c r="T29" s="33"/>
      <c r="U29" s="33"/>
      <c r="BR29" s="8"/>
      <c r="BS29" s="8"/>
      <c r="BT29" s="8"/>
    </row>
    <row r="30" spans="1:21" ht="12.75" customHeight="1">
      <c r="A30" s="1" t="s">
        <v>490</v>
      </c>
      <c r="B30" s="289"/>
      <c r="C30" s="289"/>
      <c r="D30" s="289"/>
      <c r="E30" s="289"/>
      <c r="F30" s="289"/>
      <c r="G30" s="289"/>
      <c r="H30" s="289"/>
      <c r="I30" s="289"/>
      <c r="J30" s="289"/>
      <c r="K30" s="289"/>
      <c r="L30" s="289"/>
      <c r="M30" s="289"/>
      <c r="N30" s="289"/>
      <c r="O30" s="289"/>
      <c r="P30" s="277"/>
      <c r="Q30" s="974" t="s">
        <v>44</v>
      </c>
      <c r="R30" s="968"/>
      <c r="S30" s="968"/>
      <c r="T30" s="968"/>
      <c r="U30" s="996"/>
    </row>
    <row r="31" spans="1:21" ht="12.75">
      <c r="A31" s="289"/>
      <c r="B31" s="289"/>
      <c r="C31" s="289"/>
      <c r="D31" s="289"/>
      <c r="E31" s="289"/>
      <c r="F31" s="289"/>
      <c r="G31" s="289"/>
      <c r="H31" s="289"/>
      <c r="I31" s="289"/>
      <c r="J31" s="289"/>
      <c r="K31" s="289"/>
      <c r="L31" s="289"/>
      <c r="M31" s="289"/>
      <c r="N31" s="289"/>
      <c r="O31" s="289"/>
      <c r="P31" s="277"/>
      <c r="Q31" s="975" t="s">
        <v>45</v>
      </c>
      <c r="R31" s="970"/>
      <c r="S31" s="970"/>
      <c r="T31" s="970"/>
      <c r="U31" s="997"/>
    </row>
    <row r="32" spans="1:21" ht="12.75">
      <c r="A32" s="289"/>
      <c r="B32" s="289"/>
      <c r="C32" s="289"/>
      <c r="D32" s="289"/>
      <c r="E32" s="289"/>
      <c r="F32" s="289"/>
      <c r="G32" s="289"/>
      <c r="H32" s="289"/>
      <c r="I32" s="289"/>
      <c r="J32" s="289"/>
      <c r="K32" s="289"/>
      <c r="L32" s="289"/>
      <c r="M32" s="289"/>
      <c r="N32" s="289"/>
      <c r="O32" s="289"/>
      <c r="P32" s="277"/>
      <c r="Q32" s="975" t="s">
        <v>46</v>
      </c>
      <c r="R32" s="970"/>
      <c r="S32" s="970"/>
      <c r="T32" s="971"/>
      <c r="U32" s="29" t="s">
        <v>48</v>
      </c>
    </row>
    <row r="33" spans="1:21" ht="12.75" customHeight="1">
      <c r="A33" s="289"/>
      <c r="B33" s="289"/>
      <c r="C33" s="289"/>
      <c r="D33" s="289"/>
      <c r="E33" s="289"/>
      <c r="F33" s="289"/>
      <c r="G33" s="289"/>
      <c r="H33" s="289"/>
      <c r="I33" s="289"/>
      <c r="J33" s="289"/>
      <c r="K33" s="289"/>
      <c r="L33" s="289"/>
      <c r="M33" s="289"/>
      <c r="N33" s="289"/>
      <c r="O33" s="289"/>
      <c r="P33" s="277"/>
      <c r="Q33" s="956" t="s">
        <v>47</v>
      </c>
      <c r="R33" s="957"/>
      <c r="S33" s="957"/>
      <c r="T33" s="950"/>
      <c r="U33" s="993" t="s">
        <v>49</v>
      </c>
    </row>
    <row r="34" spans="1:21" ht="12.75" customHeight="1">
      <c r="A34" s="289"/>
      <c r="B34" s="289"/>
      <c r="C34" s="289"/>
      <c r="D34" s="289"/>
      <c r="E34" s="289"/>
      <c r="F34" s="289"/>
      <c r="G34" s="289"/>
      <c r="H34" s="289"/>
      <c r="I34" s="289"/>
      <c r="J34" s="289"/>
      <c r="K34" s="289"/>
      <c r="L34" s="289"/>
      <c r="M34" s="289"/>
      <c r="N34" s="289"/>
      <c r="O34" s="289"/>
      <c r="P34" s="277"/>
      <c r="Q34" s="959" t="s">
        <v>32</v>
      </c>
      <c r="R34" s="960"/>
      <c r="S34" s="960"/>
      <c r="T34" s="961"/>
      <c r="U34" s="993"/>
    </row>
    <row r="35" spans="1:21" ht="12.75" customHeight="1">
      <c r="A35" s="289"/>
      <c r="B35" s="289"/>
      <c r="C35" s="289"/>
      <c r="D35" s="289"/>
      <c r="E35" s="289"/>
      <c r="F35" s="289"/>
      <c r="G35" s="289"/>
      <c r="H35" s="289"/>
      <c r="I35" s="289"/>
      <c r="J35" s="289"/>
      <c r="K35" s="289"/>
      <c r="L35" s="289"/>
      <c r="M35" s="289"/>
      <c r="N35" s="289"/>
      <c r="O35" s="289"/>
      <c r="P35" s="277"/>
      <c r="Q35" s="962" t="s">
        <v>68</v>
      </c>
      <c r="R35" s="963"/>
      <c r="S35" s="963"/>
      <c r="T35" s="937"/>
      <c r="U35" s="993"/>
    </row>
    <row r="36" spans="1:21" ht="12.75">
      <c r="A36" s="289"/>
      <c r="B36" s="289"/>
      <c r="C36" s="289"/>
      <c r="D36" s="289"/>
      <c r="E36" s="289"/>
      <c r="F36" s="289"/>
      <c r="G36" s="289"/>
      <c r="H36" s="289"/>
      <c r="I36" s="289"/>
      <c r="J36" s="289"/>
      <c r="K36" s="289"/>
      <c r="L36" s="289"/>
      <c r="M36" s="289"/>
      <c r="N36" s="289"/>
      <c r="O36" s="289"/>
      <c r="P36" s="277"/>
      <c r="Q36" s="137" t="s">
        <v>104</v>
      </c>
      <c r="R36" s="139" t="s">
        <v>191</v>
      </c>
      <c r="S36" s="62">
        <v>19</v>
      </c>
      <c r="T36" s="62" t="s">
        <v>70</v>
      </c>
      <c r="U36" s="993"/>
    </row>
    <row r="37" spans="1:21" ht="26.25" thickBot="1">
      <c r="A37" s="247"/>
      <c r="B37" s="247"/>
      <c r="C37" s="247"/>
      <c r="D37" s="247"/>
      <c r="E37" s="247"/>
      <c r="F37" s="247"/>
      <c r="G37" s="247"/>
      <c r="H37" s="247"/>
      <c r="I37" s="247"/>
      <c r="J37" s="247"/>
      <c r="K37" s="247"/>
      <c r="L37" s="247"/>
      <c r="M37" s="247"/>
      <c r="N37" s="247"/>
      <c r="O37" s="247"/>
      <c r="P37" s="290"/>
      <c r="Q37" s="91" t="s">
        <v>106</v>
      </c>
      <c r="R37" s="110" t="s">
        <v>107</v>
      </c>
      <c r="S37" s="31" t="s">
        <v>43</v>
      </c>
      <c r="T37" s="30" t="s">
        <v>71</v>
      </c>
      <c r="U37" s="993"/>
    </row>
    <row r="38" spans="1:72" ht="21" customHeight="1" thickBot="1">
      <c r="A38" s="1145" t="s">
        <v>72</v>
      </c>
      <c r="B38" s="1148" t="s">
        <v>60</v>
      </c>
      <c r="C38" s="1242" t="s">
        <v>134</v>
      </c>
      <c r="D38" s="1400" t="s">
        <v>135</v>
      </c>
      <c r="E38" s="1396" t="s">
        <v>137</v>
      </c>
      <c r="F38" s="1148" t="s">
        <v>136</v>
      </c>
      <c r="G38" s="1441" t="s">
        <v>88</v>
      </c>
      <c r="H38" s="1436" t="s">
        <v>106</v>
      </c>
      <c r="I38" s="1396" t="s">
        <v>99</v>
      </c>
      <c r="J38" s="1148" t="s">
        <v>219</v>
      </c>
      <c r="K38" s="108" t="s">
        <v>88</v>
      </c>
      <c r="L38" s="109" t="s">
        <v>100</v>
      </c>
      <c r="M38" s="67"/>
      <c r="N38" s="68"/>
      <c r="O38" s="61"/>
      <c r="P38" s="66"/>
      <c r="Q38" s="77">
        <v>5562</v>
      </c>
      <c r="R38" s="219">
        <v>0</v>
      </c>
      <c r="S38" s="219">
        <v>7</v>
      </c>
      <c r="T38" s="78">
        <v>113</v>
      </c>
      <c r="U38" s="766">
        <v>0</v>
      </c>
      <c r="BQ38" s="8"/>
      <c r="BR38" s="8"/>
      <c r="BS38" s="8"/>
      <c r="BT38" s="8"/>
    </row>
    <row r="39" spans="1:72" ht="21" customHeight="1" thickBot="1">
      <c r="A39" s="1399"/>
      <c r="B39" s="1127"/>
      <c r="C39" s="1138"/>
      <c r="D39" s="1121"/>
      <c r="E39" s="1141"/>
      <c r="F39" s="1127"/>
      <c r="G39" s="1152"/>
      <c r="H39" s="1428"/>
      <c r="I39" s="1141"/>
      <c r="J39" s="1127"/>
      <c r="K39" s="44" t="s">
        <v>89</v>
      </c>
      <c r="L39" s="41" t="s">
        <v>101</v>
      </c>
      <c r="M39" s="65"/>
      <c r="N39" s="38"/>
      <c r="O39" s="60"/>
      <c r="P39" s="42"/>
      <c r="Q39" s="811">
        <v>573</v>
      </c>
      <c r="R39" s="222">
        <v>0</v>
      </c>
      <c r="S39" s="222">
        <v>0</v>
      </c>
      <c r="T39" s="223">
        <v>109</v>
      </c>
      <c r="U39" s="767">
        <v>0</v>
      </c>
      <c r="BQ39" s="8"/>
      <c r="BR39" s="8"/>
      <c r="BS39" s="8"/>
      <c r="BT39" s="8"/>
    </row>
    <row r="40" spans="1:72" ht="21" customHeight="1" thickBot="1">
      <c r="A40" s="1399"/>
      <c r="B40" s="1127"/>
      <c r="C40" s="1138"/>
      <c r="D40" s="1121"/>
      <c r="E40" s="1141"/>
      <c r="F40" s="1127"/>
      <c r="G40" s="1116"/>
      <c r="H40" s="1429"/>
      <c r="I40" s="1142"/>
      <c r="J40" s="1143"/>
      <c r="K40" s="44" t="s">
        <v>62</v>
      </c>
      <c r="L40" s="41" t="s">
        <v>29</v>
      </c>
      <c r="M40" s="39"/>
      <c r="N40" s="89"/>
      <c r="O40" s="63"/>
      <c r="P40" s="37"/>
      <c r="Q40" s="80">
        <v>11</v>
      </c>
      <c r="R40" s="224">
        <v>0</v>
      </c>
      <c r="S40" s="224">
        <v>0</v>
      </c>
      <c r="T40" s="81">
        <v>0</v>
      </c>
      <c r="U40" s="767">
        <v>0</v>
      </c>
      <c r="BQ40" s="8"/>
      <c r="BR40" s="8"/>
      <c r="BS40" s="8"/>
      <c r="BT40" s="8"/>
    </row>
    <row r="41" spans="1:72" ht="20.25" customHeight="1" thickBot="1">
      <c r="A41" s="1399"/>
      <c r="B41" s="1127"/>
      <c r="C41" s="1138"/>
      <c r="D41" s="1121"/>
      <c r="E41" s="1141"/>
      <c r="F41" s="1127"/>
      <c r="G41" s="1115" t="s">
        <v>89</v>
      </c>
      <c r="H41" s="1217" t="s">
        <v>107</v>
      </c>
      <c r="I41" s="1123" t="s">
        <v>192</v>
      </c>
      <c r="J41" s="1126" t="s">
        <v>193</v>
      </c>
      <c r="K41" s="1115" t="s">
        <v>88</v>
      </c>
      <c r="L41" s="1513" t="s">
        <v>119</v>
      </c>
      <c r="M41" s="1141" t="s">
        <v>220</v>
      </c>
      <c r="N41" s="1127" t="s">
        <v>219</v>
      </c>
      <c r="O41" s="44" t="s">
        <v>88</v>
      </c>
      <c r="P41" s="41" t="s">
        <v>100</v>
      </c>
      <c r="Q41" s="77">
        <v>0</v>
      </c>
      <c r="R41" s="219">
        <v>40</v>
      </c>
      <c r="S41" s="219">
        <v>0</v>
      </c>
      <c r="T41" s="78">
        <v>0</v>
      </c>
      <c r="U41" s="767">
        <v>0</v>
      </c>
      <c r="BQ41" s="8"/>
      <c r="BR41" s="8"/>
      <c r="BS41" s="8"/>
      <c r="BT41" s="8"/>
    </row>
    <row r="42" spans="1:72" ht="20.25" customHeight="1" thickBot="1">
      <c r="A42" s="1399"/>
      <c r="B42" s="1127"/>
      <c r="C42" s="1138"/>
      <c r="D42" s="1121"/>
      <c r="E42" s="1141"/>
      <c r="F42" s="1127"/>
      <c r="G42" s="1152"/>
      <c r="H42" s="1218"/>
      <c r="I42" s="1124"/>
      <c r="J42" s="1127"/>
      <c r="K42" s="1152"/>
      <c r="L42" s="1514"/>
      <c r="M42" s="1141"/>
      <c r="N42" s="1127"/>
      <c r="O42" s="44" t="s">
        <v>89</v>
      </c>
      <c r="P42" s="41" t="s">
        <v>101</v>
      </c>
      <c r="Q42" s="811">
        <v>0</v>
      </c>
      <c r="R42" s="222">
        <v>19</v>
      </c>
      <c r="S42" s="222">
        <v>0</v>
      </c>
      <c r="T42" s="223">
        <v>3</v>
      </c>
      <c r="U42" s="767">
        <v>0</v>
      </c>
      <c r="BQ42" s="8"/>
      <c r="BR42" s="8"/>
      <c r="BS42" s="8"/>
      <c r="BT42" s="8"/>
    </row>
    <row r="43" spans="1:72" ht="20.25" customHeight="1" thickBot="1">
      <c r="A43" s="1399"/>
      <c r="B43" s="1127"/>
      <c r="C43" s="1138"/>
      <c r="D43" s="1121"/>
      <c r="E43" s="1141"/>
      <c r="F43" s="1127"/>
      <c r="G43" s="1116"/>
      <c r="H43" s="1219"/>
      <c r="I43" s="1124"/>
      <c r="J43" s="1127"/>
      <c r="K43" s="1116"/>
      <c r="L43" s="1515"/>
      <c r="M43" s="1142"/>
      <c r="N43" s="1143"/>
      <c r="O43" s="44" t="s">
        <v>62</v>
      </c>
      <c r="P43" s="41" t="s">
        <v>29</v>
      </c>
      <c r="Q43" s="80"/>
      <c r="R43" s="224"/>
      <c r="S43" s="224"/>
      <c r="T43" s="81"/>
      <c r="U43" s="767"/>
      <c r="BQ43" s="8"/>
      <c r="BR43" s="8"/>
      <c r="BS43" s="8"/>
      <c r="BT43" s="8"/>
    </row>
    <row r="44" spans="1:72" ht="20.25" customHeight="1" thickBot="1">
      <c r="A44" s="1399"/>
      <c r="B44" s="1127"/>
      <c r="C44" s="1138"/>
      <c r="D44" s="1121"/>
      <c r="E44" s="1141"/>
      <c r="F44" s="1127"/>
      <c r="G44" s="1115" t="s">
        <v>90</v>
      </c>
      <c r="H44" s="1217" t="s">
        <v>108</v>
      </c>
      <c r="I44" s="1141"/>
      <c r="J44" s="1127"/>
      <c r="K44" s="1115" t="s">
        <v>61</v>
      </c>
      <c r="L44" s="1149" t="s">
        <v>120</v>
      </c>
      <c r="M44" s="1140" t="s">
        <v>221</v>
      </c>
      <c r="N44" s="1127" t="s">
        <v>219</v>
      </c>
      <c r="O44" s="44" t="s">
        <v>88</v>
      </c>
      <c r="P44" s="41" t="s">
        <v>100</v>
      </c>
      <c r="Q44" s="77">
        <v>0</v>
      </c>
      <c r="R44" s="219">
        <v>2</v>
      </c>
      <c r="S44" s="219">
        <v>0</v>
      </c>
      <c r="T44" s="78">
        <v>0</v>
      </c>
      <c r="U44" s="767">
        <v>0</v>
      </c>
      <c r="BQ44" s="8"/>
      <c r="BR44" s="8"/>
      <c r="BS44" s="8"/>
      <c r="BT44" s="8"/>
    </row>
    <row r="45" spans="1:72" ht="20.25" customHeight="1" thickBot="1">
      <c r="A45" s="1399"/>
      <c r="B45" s="1127"/>
      <c r="C45" s="1138"/>
      <c r="D45" s="1121"/>
      <c r="E45" s="1141"/>
      <c r="F45" s="1127"/>
      <c r="G45" s="1116"/>
      <c r="H45" s="1219"/>
      <c r="I45" s="1141"/>
      <c r="J45" s="1127"/>
      <c r="K45" s="1152"/>
      <c r="L45" s="1150"/>
      <c r="M45" s="1141"/>
      <c r="N45" s="1127"/>
      <c r="O45" s="44" t="s">
        <v>89</v>
      </c>
      <c r="P45" s="41" t="s">
        <v>101</v>
      </c>
      <c r="Q45" s="811"/>
      <c r="R45" s="222"/>
      <c r="S45" s="222"/>
      <c r="T45" s="223"/>
      <c r="U45" s="767"/>
      <c r="BQ45" s="8"/>
      <c r="BR45" s="8"/>
      <c r="BS45" s="8"/>
      <c r="BT45" s="8"/>
    </row>
    <row r="46" spans="1:72" ht="20.25" customHeight="1" thickBot="1">
      <c r="A46" s="1399"/>
      <c r="B46" s="1127"/>
      <c r="C46" s="1138"/>
      <c r="D46" s="1121"/>
      <c r="E46" s="1141"/>
      <c r="F46" s="1127"/>
      <c r="G46" s="1115" t="s">
        <v>111</v>
      </c>
      <c r="H46" s="1217" t="s">
        <v>34</v>
      </c>
      <c r="I46" s="1141"/>
      <c r="J46" s="1127"/>
      <c r="K46" s="1116"/>
      <c r="L46" s="1244"/>
      <c r="M46" s="1142"/>
      <c r="N46" s="1143"/>
      <c r="O46" s="44" t="s">
        <v>62</v>
      </c>
      <c r="P46" s="41" t="s">
        <v>29</v>
      </c>
      <c r="Q46" s="83"/>
      <c r="R46" s="224"/>
      <c r="S46" s="224"/>
      <c r="T46" s="81"/>
      <c r="U46" s="767"/>
      <c r="BQ46" s="8"/>
      <c r="BR46" s="8"/>
      <c r="BS46" s="8"/>
      <c r="BT46" s="8"/>
    </row>
    <row r="47" spans="1:72" ht="20.25" customHeight="1">
      <c r="A47" s="1399"/>
      <c r="B47" s="1127"/>
      <c r="C47" s="1216"/>
      <c r="D47" s="1121"/>
      <c r="E47" s="1141"/>
      <c r="F47" s="1127"/>
      <c r="G47" s="1116"/>
      <c r="H47" s="1219"/>
      <c r="I47" s="1142"/>
      <c r="J47" s="1143"/>
      <c r="K47" s="44" t="s">
        <v>102</v>
      </c>
      <c r="L47" s="41" t="s">
        <v>194</v>
      </c>
      <c r="M47" s="65"/>
      <c r="N47" s="38"/>
      <c r="O47" s="60"/>
      <c r="P47" s="42"/>
      <c r="Q47" s="226">
        <v>0</v>
      </c>
      <c r="R47" s="205">
        <v>1719</v>
      </c>
      <c r="S47" s="227">
        <v>0</v>
      </c>
      <c r="T47" s="227">
        <v>129</v>
      </c>
      <c r="U47" s="495">
        <v>0</v>
      </c>
      <c r="BQ47" s="8"/>
      <c r="BR47" s="8"/>
      <c r="BS47" s="8"/>
      <c r="BT47" s="8"/>
    </row>
    <row r="48" spans="1:72" ht="20.25" customHeight="1" thickBot="1">
      <c r="A48" s="1147"/>
      <c r="B48" s="1128"/>
      <c r="C48" s="48">
        <v>0</v>
      </c>
      <c r="D48" s="71" t="s">
        <v>63</v>
      </c>
      <c r="E48" s="72"/>
      <c r="F48" s="73"/>
      <c r="G48" s="74"/>
      <c r="H48" s="71"/>
      <c r="I48" s="72"/>
      <c r="J48" s="73"/>
      <c r="K48" s="74"/>
      <c r="L48" s="71"/>
      <c r="M48" s="72"/>
      <c r="N48" s="73"/>
      <c r="O48" s="74"/>
      <c r="P48" s="71"/>
      <c r="Q48" s="228">
        <v>1</v>
      </c>
      <c r="R48" s="207">
        <v>14</v>
      </c>
      <c r="S48" s="229">
        <v>56</v>
      </c>
      <c r="T48" s="229">
        <v>10851</v>
      </c>
      <c r="U48" s="208">
        <v>3059</v>
      </c>
      <c r="BQ48" s="8"/>
      <c r="BR48" s="8"/>
      <c r="BS48" s="8"/>
      <c r="BT48" s="8"/>
    </row>
  </sheetData>
  <sheetProtection/>
  <mergeCells count="80">
    <mergeCell ref="G18:G20"/>
    <mergeCell ref="H18:H20"/>
    <mergeCell ref="U18:U28"/>
    <mergeCell ref="U5:U7"/>
    <mergeCell ref="Q15:T15"/>
    <mergeCell ref="Q20:T20"/>
    <mergeCell ref="Q21:T21"/>
    <mergeCell ref="Q22:T22"/>
    <mergeCell ref="Q27:Q28"/>
    <mergeCell ref="R27:T28"/>
    <mergeCell ref="A18:A28"/>
    <mergeCell ref="B18:B28"/>
    <mergeCell ref="C18:C27"/>
    <mergeCell ref="D18:D27"/>
    <mergeCell ref="E18:E27"/>
    <mergeCell ref="F18:F27"/>
    <mergeCell ref="Q10:U10"/>
    <mergeCell ref="Q11:U11"/>
    <mergeCell ref="Q12:T12"/>
    <mergeCell ref="Q13:T13"/>
    <mergeCell ref="U13:U17"/>
    <mergeCell ref="Q14:T14"/>
    <mergeCell ref="G21:G23"/>
    <mergeCell ref="H21:H23"/>
    <mergeCell ref="G24:G25"/>
    <mergeCell ref="H24:H25"/>
    <mergeCell ref="G26:G27"/>
    <mergeCell ref="H26:H27"/>
    <mergeCell ref="L24:L26"/>
    <mergeCell ref="Q19:T19"/>
    <mergeCell ref="I18:I20"/>
    <mergeCell ref="J18:J20"/>
    <mergeCell ref="I21:I27"/>
    <mergeCell ref="J21:J27"/>
    <mergeCell ref="Q25:T25"/>
    <mergeCell ref="Q26:T26"/>
    <mergeCell ref="Q23:T23"/>
    <mergeCell ref="Q24:T24"/>
    <mergeCell ref="L44:L46"/>
    <mergeCell ref="Q18:T18"/>
    <mergeCell ref="K21:K23"/>
    <mergeCell ref="L21:L23"/>
    <mergeCell ref="M21:M23"/>
    <mergeCell ref="N21:N23"/>
    <mergeCell ref="M24:M26"/>
    <mergeCell ref="N24:N26"/>
    <mergeCell ref="K24:K26"/>
    <mergeCell ref="M41:M43"/>
    <mergeCell ref="N41:N43"/>
    <mergeCell ref="T5:T6"/>
    <mergeCell ref="I41:I47"/>
    <mergeCell ref="J41:J47"/>
    <mergeCell ref="K41:K43"/>
    <mergeCell ref="L41:L43"/>
    <mergeCell ref="M44:M46"/>
    <mergeCell ref="N44:N46"/>
    <mergeCell ref="K44:K46"/>
    <mergeCell ref="Q30:U30"/>
    <mergeCell ref="G38:G40"/>
    <mergeCell ref="H38:H40"/>
    <mergeCell ref="I38:I40"/>
    <mergeCell ref="J38:J40"/>
    <mergeCell ref="G41:G43"/>
    <mergeCell ref="H41:H43"/>
    <mergeCell ref="G46:G47"/>
    <mergeCell ref="H46:H47"/>
    <mergeCell ref="G44:G45"/>
    <mergeCell ref="A38:A48"/>
    <mergeCell ref="B38:B48"/>
    <mergeCell ref="C38:C47"/>
    <mergeCell ref="D38:D47"/>
    <mergeCell ref="E38:E47"/>
    <mergeCell ref="F38:F47"/>
    <mergeCell ref="H44:H45"/>
    <mergeCell ref="Q31:U31"/>
    <mergeCell ref="Q32:T32"/>
    <mergeCell ref="Q33:T33"/>
    <mergeCell ref="U33:U37"/>
    <mergeCell ref="Q34:T34"/>
    <mergeCell ref="Q35:T35"/>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73" r:id="rId1"/>
  <headerFooter alignWithMargins="0">
    <oddHeader>&amp;C&amp;"Arial,Bold"&amp;12PFULPAR IT00</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BP56"/>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7.421875" style="8" customWidth="1"/>
    <col min="5" max="5" width="3.421875" style="8" customWidth="1"/>
    <col min="6" max="6" width="3.00390625" style="8" customWidth="1"/>
    <col min="7" max="7" width="3.8515625" style="8" customWidth="1"/>
    <col min="8" max="8" width="15.00390625" style="8" customWidth="1"/>
    <col min="9" max="9" width="5.00390625" style="8" customWidth="1"/>
    <col min="10" max="10" width="7.00390625" style="8" customWidth="1"/>
    <col min="11" max="11" width="4.57421875" style="8" customWidth="1"/>
    <col min="12" max="12" width="5.57421875" style="8" customWidth="1"/>
    <col min="13" max="13" width="7.8515625" style="8" customWidth="1"/>
    <col min="14" max="14" width="5.00390625" style="8" customWidth="1"/>
    <col min="15" max="15" width="4.7109375" style="8" customWidth="1"/>
    <col min="16" max="16" width="24.57421875" style="8" customWidth="1"/>
    <col min="17" max="17" width="10.8515625" style="8" bestFit="1" customWidth="1"/>
    <col min="18" max="19" width="10.8515625" style="8" customWidth="1"/>
    <col min="20" max="20" width="13.57421875" style="8" customWidth="1"/>
    <col min="21" max="21" width="8.7109375" style="8" customWidth="1"/>
    <col min="22" max="68" width="9.140625" style="28" customWidth="1"/>
    <col min="69" max="16384" width="9.140625" style="8" customWidth="1"/>
  </cols>
  <sheetData>
    <row r="1" spans="1:16" ht="12.75">
      <c r="A1" s="1" t="s">
        <v>491</v>
      </c>
      <c r="H1" s="2"/>
      <c r="L1" s="2"/>
      <c r="P1" s="2"/>
    </row>
    <row r="2" spans="1:16" ht="12.75">
      <c r="A2" t="s">
        <v>27</v>
      </c>
      <c r="B2" s="8" t="s">
        <v>485</v>
      </c>
      <c r="H2" s="2"/>
      <c r="L2" s="2"/>
      <c r="P2" s="2"/>
    </row>
    <row r="3" spans="8:16" ht="12.75">
      <c r="H3" s="2"/>
      <c r="L3" s="2"/>
      <c r="P3" s="2"/>
    </row>
    <row r="4" spans="2:16" ht="12.75">
      <c r="B4" s="3"/>
      <c r="H4" s="2"/>
      <c r="L4" s="2"/>
      <c r="P4" s="2"/>
    </row>
    <row r="5" spans="1:21" ht="12.75">
      <c r="A5" s="4">
        <v>-1</v>
      </c>
      <c r="B5" s="5"/>
      <c r="C5" s="4" t="s">
        <v>28</v>
      </c>
      <c r="D5" s="6"/>
      <c r="E5" s="6"/>
      <c r="F5" s="6"/>
      <c r="G5" s="6"/>
      <c r="H5" s="7"/>
      <c r="I5" s="6"/>
      <c r="J5" s="6"/>
      <c r="K5" s="6"/>
      <c r="L5" s="7"/>
      <c r="M5" s="6"/>
      <c r="N5" s="6"/>
      <c r="O5" s="6"/>
      <c r="P5" s="7"/>
      <c r="R5" s="350">
        <f>SUM(R55:T56,U56)</f>
        <v>15828</v>
      </c>
      <c r="S5" s="364">
        <f>R5</f>
        <v>15828</v>
      </c>
      <c r="T5" s="364">
        <f>S5</f>
        <v>15828</v>
      </c>
      <c r="U5" s="364">
        <f>T5</f>
        <v>15828</v>
      </c>
    </row>
    <row r="6" spans="1:21" ht="12.75">
      <c r="A6" s="9">
        <v>101</v>
      </c>
      <c r="B6" s="5"/>
      <c r="C6" s="297" t="s">
        <v>398</v>
      </c>
      <c r="D6" s="6"/>
      <c r="E6" s="6"/>
      <c r="F6" s="6"/>
      <c r="G6" s="6"/>
      <c r="H6" s="7"/>
      <c r="I6" s="6"/>
      <c r="J6" s="6"/>
      <c r="K6" s="6"/>
      <c r="L6" s="7"/>
      <c r="M6" s="6"/>
      <c r="N6" s="6"/>
      <c r="O6" s="6"/>
      <c r="P6" s="7"/>
      <c r="R6" s="361">
        <f>SUM(Q44:T44,Q48:T48,Q52:T52)</f>
        <v>748</v>
      </c>
      <c r="S6" s="1520">
        <f>SUM(R6:R7)</f>
        <v>6352</v>
      </c>
      <c r="T6" s="1520">
        <f>SUM(S6:S8)</f>
        <v>6426</v>
      </c>
      <c r="U6" s="1520">
        <f>SUM(T6:T9)</f>
        <v>6440</v>
      </c>
    </row>
    <row r="7" spans="1:21" ht="12.75">
      <c r="A7" s="9">
        <v>201</v>
      </c>
      <c r="B7" s="5"/>
      <c r="C7" s="297" t="s">
        <v>397</v>
      </c>
      <c r="D7" s="6"/>
      <c r="E7" s="6"/>
      <c r="F7" s="6"/>
      <c r="G7" s="6"/>
      <c r="H7" s="7"/>
      <c r="I7" s="6"/>
      <c r="J7" s="6"/>
      <c r="K7" s="6"/>
      <c r="L7" s="7"/>
      <c r="M7" s="6"/>
      <c r="N7" s="6"/>
      <c r="O7" s="6"/>
      <c r="P7" s="7"/>
      <c r="R7" s="499">
        <f>SUM(Q43:T43,Q47:T47,Q51:T51)</f>
        <v>5604</v>
      </c>
      <c r="S7" s="1521"/>
      <c r="T7" s="1521"/>
      <c r="U7" s="1521"/>
    </row>
    <row r="8" spans="1:21" ht="12.75">
      <c r="A8" s="9">
        <v>901</v>
      </c>
      <c r="B8" s="5"/>
      <c r="C8" s="297" t="s">
        <v>399</v>
      </c>
      <c r="D8" s="6"/>
      <c r="E8" s="6"/>
      <c r="F8" s="6"/>
      <c r="G8" s="6"/>
      <c r="H8" s="7"/>
      <c r="I8" s="6"/>
      <c r="J8" s="6"/>
      <c r="K8" s="6"/>
      <c r="L8" s="7"/>
      <c r="M8" s="6"/>
      <c r="N8" s="6"/>
      <c r="O8" s="6"/>
      <c r="P8" s="7"/>
      <c r="R8" s="500">
        <f>SUM(Q45:T45,Q49:T49,Q53:T53)</f>
        <v>74</v>
      </c>
      <c r="S8" s="500">
        <f>R8</f>
        <v>74</v>
      </c>
      <c r="T8" s="1522"/>
      <c r="U8" s="1521"/>
    </row>
    <row r="9" spans="1:21" ht="12.75" customHeight="1">
      <c r="A9" s="23" t="s">
        <v>29</v>
      </c>
      <c r="B9" s="5"/>
      <c r="C9" s="4" t="s">
        <v>30</v>
      </c>
      <c r="H9" s="2"/>
      <c r="L9" s="2"/>
      <c r="P9" s="2"/>
      <c r="R9" s="352">
        <f>SUM(Q46:T46,Q50:T50,Q54:T54,Q55:Q56)</f>
        <v>14</v>
      </c>
      <c r="S9" s="352">
        <f>SUM(R9)</f>
        <v>14</v>
      </c>
      <c r="T9" s="352">
        <f>SUM(S9)</f>
        <v>14</v>
      </c>
      <c r="U9" s="1522"/>
    </row>
    <row r="10" spans="1:21" ht="13.5" thickBot="1">
      <c r="A10" s="20"/>
      <c r="B10" s="21"/>
      <c r="H10" s="2"/>
      <c r="L10" s="2"/>
      <c r="P10" s="2"/>
      <c r="R10" s="353"/>
      <c r="S10" s="353"/>
      <c r="T10" s="353"/>
      <c r="U10" s="486">
        <f>SUM(U5:U9)</f>
        <v>22268</v>
      </c>
    </row>
    <row r="11" spans="1:21" ht="14.25" thickBot="1" thickTop="1">
      <c r="A11" s="20"/>
      <c r="B11" s="21"/>
      <c r="H11" s="2"/>
      <c r="L11" s="2"/>
      <c r="P11" s="2"/>
      <c r="Q11" s="25"/>
      <c r="R11" s="25"/>
      <c r="S11" s="25"/>
      <c r="T11" s="25"/>
      <c r="U11" s="12"/>
    </row>
    <row r="12" spans="1:21" ht="12.75" customHeight="1">
      <c r="A12" s="1" t="s">
        <v>491</v>
      </c>
      <c r="B12" s="289"/>
      <c r="C12" s="289"/>
      <c r="D12" s="289"/>
      <c r="E12" s="289"/>
      <c r="F12" s="289"/>
      <c r="G12" s="289"/>
      <c r="H12" s="289"/>
      <c r="I12" s="289"/>
      <c r="J12" s="289"/>
      <c r="K12" s="289"/>
      <c r="L12" s="289"/>
      <c r="M12" s="289"/>
      <c r="N12" s="289"/>
      <c r="O12" s="289"/>
      <c r="P12" s="277"/>
      <c r="Q12" s="974" t="s">
        <v>44</v>
      </c>
      <c r="R12" s="968"/>
      <c r="S12" s="968"/>
      <c r="T12" s="968"/>
      <c r="U12" s="996"/>
    </row>
    <row r="13" spans="1:21" ht="12.75">
      <c r="A13" s="289"/>
      <c r="B13" s="289"/>
      <c r="C13" s="289"/>
      <c r="D13" s="289"/>
      <c r="E13" s="289"/>
      <c r="F13" s="289"/>
      <c r="G13" s="289"/>
      <c r="H13" s="289"/>
      <c r="I13" s="289"/>
      <c r="J13" s="289"/>
      <c r="K13" s="289"/>
      <c r="L13" s="289"/>
      <c r="M13" s="289"/>
      <c r="N13" s="289"/>
      <c r="O13" s="289"/>
      <c r="P13" s="277"/>
      <c r="Q13" s="975" t="s">
        <v>45</v>
      </c>
      <c r="R13" s="970"/>
      <c r="S13" s="970"/>
      <c r="T13" s="970"/>
      <c r="U13" s="997"/>
    </row>
    <row r="14" spans="1:21" ht="12.75">
      <c r="A14" s="289"/>
      <c r="B14" s="289"/>
      <c r="C14" s="289"/>
      <c r="D14" s="289"/>
      <c r="E14" s="289"/>
      <c r="F14" s="289"/>
      <c r="G14" s="289"/>
      <c r="H14" s="289"/>
      <c r="I14" s="289"/>
      <c r="J14" s="289"/>
      <c r="K14" s="289"/>
      <c r="L14" s="289"/>
      <c r="M14" s="289"/>
      <c r="N14" s="289"/>
      <c r="O14" s="289"/>
      <c r="P14" s="277"/>
      <c r="Q14" s="975" t="s">
        <v>46</v>
      </c>
      <c r="R14" s="970"/>
      <c r="S14" s="970"/>
      <c r="T14" s="971"/>
      <c r="U14" s="29" t="s">
        <v>48</v>
      </c>
    </row>
    <row r="15" spans="1:21" ht="12.75" customHeight="1">
      <c r="A15" s="289"/>
      <c r="B15" s="289"/>
      <c r="C15" s="289"/>
      <c r="D15" s="289"/>
      <c r="E15" s="289"/>
      <c r="F15" s="289"/>
      <c r="G15" s="289"/>
      <c r="H15" s="289"/>
      <c r="I15" s="289"/>
      <c r="J15" s="289"/>
      <c r="K15" s="289"/>
      <c r="L15" s="289"/>
      <c r="M15" s="289"/>
      <c r="N15" s="289"/>
      <c r="O15" s="289"/>
      <c r="P15" s="277"/>
      <c r="Q15" s="956" t="s">
        <v>47</v>
      </c>
      <c r="R15" s="957"/>
      <c r="S15" s="957"/>
      <c r="T15" s="950"/>
      <c r="U15" s="993" t="s">
        <v>49</v>
      </c>
    </row>
    <row r="16" spans="1:21" ht="12.75" customHeight="1">
      <c r="A16" s="289"/>
      <c r="B16" s="289"/>
      <c r="C16" s="289"/>
      <c r="D16" s="289"/>
      <c r="E16" s="289"/>
      <c r="F16" s="289"/>
      <c r="G16" s="289"/>
      <c r="H16" s="289"/>
      <c r="I16" s="289"/>
      <c r="J16" s="289"/>
      <c r="K16" s="289"/>
      <c r="L16" s="289"/>
      <c r="M16" s="289"/>
      <c r="N16" s="289"/>
      <c r="O16" s="289"/>
      <c r="P16" s="277"/>
      <c r="Q16" s="959" t="s">
        <v>32</v>
      </c>
      <c r="R16" s="960"/>
      <c r="S16" s="960"/>
      <c r="T16" s="961"/>
      <c r="U16" s="993"/>
    </row>
    <row r="17" spans="1:21" ht="12.75" customHeight="1">
      <c r="A17" s="289"/>
      <c r="B17" s="289"/>
      <c r="C17" s="289"/>
      <c r="D17" s="289"/>
      <c r="E17" s="289"/>
      <c r="F17" s="289"/>
      <c r="G17" s="289"/>
      <c r="H17" s="289"/>
      <c r="I17" s="289"/>
      <c r="J17" s="289"/>
      <c r="K17" s="289"/>
      <c r="L17" s="289"/>
      <c r="M17" s="289"/>
      <c r="N17" s="289"/>
      <c r="O17" s="289"/>
      <c r="P17" s="277"/>
      <c r="Q17" s="962" t="s">
        <v>68</v>
      </c>
      <c r="R17" s="963"/>
      <c r="S17" s="963"/>
      <c r="T17" s="937"/>
      <c r="U17" s="993"/>
    </row>
    <row r="18" spans="1:21" ht="12.75">
      <c r="A18" s="289"/>
      <c r="B18" s="289"/>
      <c r="C18" s="289"/>
      <c r="D18" s="289"/>
      <c r="E18" s="289"/>
      <c r="F18" s="289"/>
      <c r="G18" s="289"/>
      <c r="H18" s="289"/>
      <c r="I18" s="289"/>
      <c r="J18" s="289"/>
      <c r="K18" s="289"/>
      <c r="L18" s="289"/>
      <c r="M18" s="289"/>
      <c r="N18" s="289"/>
      <c r="O18" s="289"/>
      <c r="P18" s="277"/>
      <c r="Q18" s="137" t="s">
        <v>104</v>
      </c>
      <c r="R18" s="139" t="s">
        <v>191</v>
      </c>
      <c r="S18" s="62">
        <v>19</v>
      </c>
      <c r="T18" s="62" t="s">
        <v>70</v>
      </c>
      <c r="U18" s="993"/>
    </row>
    <row r="19" spans="1:21" ht="26.25" thickBot="1">
      <c r="A19" s="247"/>
      <c r="B19" s="247"/>
      <c r="C19" s="247"/>
      <c r="D19" s="247"/>
      <c r="E19" s="247"/>
      <c r="F19" s="247"/>
      <c r="G19" s="247"/>
      <c r="H19" s="247"/>
      <c r="I19" s="247"/>
      <c r="J19" s="247"/>
      <c r="K19" s="247"/>
      <c r="L19" s="247"/>
      <c r="M19" s="247"/>
      <c r="N19" s="247"/>
      <c r="O19" s="247"/>
      <c r="P19" s="290"/>
      <c r="Q19" s="91" t="s">
        <v>106</v>
      </c>
      <c r="R19" s="110" t="s">
        <v>107</v>
      </c>
      <c r="S19" s="31" t="s">
        <v>43</v>
      </c>
      <c r="T19" s="30" t="s">
        <v>71</v>
      </c>
      <c r="U19" s="993"/>
    </row>
    <row r="20" spans="1:68" ht="17.25" customHeight="1" thickBot="1">
      <c r="A20" s="1145" t="s">
        <v>72</v>
      </c>
      <c r="B20" s="1148" t="s">
        <v>60</v>
      </c>
      <c r="C20" s="1242" t="s">
        <v>134</v>
      </c>
      <c r="D20" s="1400" t="s">
        <v>135</v>
      </c>
      <c r="E20" s="1396" t="s">
        <v>137</v>
      </c>
      <c r="F20" s="1148" t="s">
        <v>136</v>
      </c>
      <c r="G20" s="1441" t="s">
        <v>88</v>
      </c>
      <c r="H20" s="1436" t="s">
        <v>106</v>
      </c>
      <c r="I20" s="1396" t="s">
        <v>393</v>
      </c>
      <c r="J20" s="1148" t="s">
        <v>394</v>
      </c>
      <c r="K20" s="108" t="s">
        <v>88</v>
      </c>
      <c r="L20" s="109" t="s">
        <v>222</v>
      </c>
      <c r="M20" s="67"/>
      <c r="N20" s="68"/>
      <c r="O20" s="61"/>
      <c r="P20" s="66"/>
      <c r="Q20" s="1577">
        <v>201</v>
      </c>
      <c r="R20" s="1578"/>
      <c r="S20" s="1578"/>
      <c r="T20" s="1579"/>
      <c r="U20" s="1523">
        <v>-1</v>
      </c>
      <c r="BM20" s="8"/>
      <c r="BN20" s="8"/>
      <c r="BO20" s="8"/>
      <c r="BP20" s="8"/>
    </row>
    <row r="21" spans="1:68" ht="17.25" customHeight="1" thickBot="1">
      <c r="A21" s="1399"/>
      <c r="B21" s="1127"/>
      <c r="C21" s="1138"/>
      <c r="D21" s="1121"/>
      <c r="E21" s="1141"/>
      <c r="F21" s="1127"/>
      <c r="G21" s="1152"/>
      <c r="H21" s="1428"/>
      <c r="I21" s="1141"/>
      <c r="J21" s="1127"/>
      <c r="K21" s="44" t="s">
        <v>89</v>
      </c>
      <c r="L21" s="41" t="s">
        <v>223</v>
      </c>
      <c r="M21" s="65"/>
      <c r="N21" s="38"/>
      <c r="O21" s="60"/>
      <c r="P21" s="42"/>
      <c r="Q21" s="1564">
        <v>101</v>
      </c>
      <c r="R21" s="1565"/>
      <c r="S21" s="1565"/>
      <c r="T21" s="1566"/>
      <c r="U21" s="1420"/>
      <c r="BM21" s="8"/>
      <c r="BN21" s="8"/>
      <c r="BO21" s="8"/>
      <c r="BP21" s="8"/>
    </row>
    <row r="22" spans="1:68" ht="17.25" customHeight="1" thickBot="1">
      <c r="A22" s="1399"/>
      <c r="B22" s="1127"/>
      <c r="C22" s="1138"/>
      <c r="D22" s="1121"/>
      <c r="E22" s="1141"/>
      <c r="F22" s="1127"/>
      <c r="G22" s="1152"/>
      <c r="H22" s="1428"/>
      <c r="I22" s="1141"/>
      <c r="J22" s="1127"/>
      <c r="K22" s="44" t="s">
        <v>90</v>
      </c>
      <c r="L22" s="41" t="s">
        <v>224</v>
      </c>
      <c r="M22" s="65"/>
      <c r="N22" s="38"/>
      <c r="O22" s="60"/>
      <c r="P22" s="42"/>
      <c r="Q22" s="1567">
        <v>901</v>
      </c>
      <c r="R22" s="1568"/>
      <c r="S22" s="1568"/>
      <c r="T22" s="1569"/>
      <c r="U22" s="1420"/>
      <c r="BM22" s="8"/>
      <c r="BN22" s="8"/>
      <c r="BO22" s="8"/>
      <c r="BP22" s="8"/>
    </row>
    <row r="23" spans="1:68" ht="17.25" customHeight="1" thickBot="1">
      <c r="A23" s="1399"/>
      <c r="B23" s="1127"/>
      <c r="C23" s="1138"/>
      <c r="D23" s="1121"/>
      <c r="E23" s="1141"/>
      <c r="F23" s="1127"/>
      <c r="G23" s="1116"/>
      <c r="H23" s="1429"/>
      <c r="I23" s="1142"/>
      <c r="J23" s="1143"/>
      <c r="K23" s="44" t="s">
        <v>62</v>
      </c>
      <c r="L23" s="41" t="s">
        <v>29</v>
      </c>
      <c r="M23" s="39"/>
      <c r="N23" s="89"/>
      <c r="O23" s="63"/>
      <c r="P23" s="37"/>
      <c r="Q23" s="1182" t="s">
        <v>29</v>
      </c>
      <c r="R23" s="1183"/>
      <c r="S23" s="1183"/>
      <c r="T23" s="1184"/>
      <c r="U23" s="1420"/>
      <c r="BM23" s="8"/>
      <c r="BN23" s="8"/>
      <c r="BO23" s="8"/>
      <c r="BP23" s="8"/>
    </row>
    <row r="24" spans="1:68" ht="17.25" customHeight="1" thickBot="1">
      <c r="A24" s="1399"/>
      <c r="B24" s="1127"/>
      <c r="C24" s="1138"/>
      <c r="D24" s="1121"/>
      <c r="E24" s="1141"/>
      <c r="F24" s="1127"/>
      <c r="G24" s="1115" t="s">
        <v>89</v>
      </c>
      <c r="H24" s="1217" t="s">
        <v>107</v>
      </c>
      <c r="I24" s="1123" t="s">
        <v>192</v>
      </c>
      <c r="J24" s="1126" t="s">
        <v>193</v>
      </c>
      <c r="K24" s="1115" t="s">
        <v>88</v>
      </c>
      <c r="L24" s="1513" t="s">
        <v>119</v>
      </c>
      <c r="M24" s="1141" t="s">
        <v>395</v>
      </c>
      <c r="N24" s="1127" t="s">
        <v>394</v>
      </c>
      <c r="O24" s="44" t="s">
        <v>88</v>
      </c>
      <c r="P24" s="41" t="s">
        <v>222</v>
      </c>
      <c r="Q24" s="1577">
        <v>201</v>
      </c>
      <c r="R24" s="1578"/>
      <c r="S24" s="1578"/>
      <c r="T24" s="1579"/>
      <c r="U24" s="1420"/>
      <c r="BM24" s="8"/>
      <c r="BN24" s="8"/>
      <c r="BO24" s="8"/>
      <c r="BP24" s="8"/>
    </row>
    <row r="25" spans="1:68" ht="17.25" customHeight="1" thickBot="1">
      <c r="A25" s="1399"/>
      <c r="B25" s="1127"/>
      <c r="C25" s="1138"/>
      <c r="D25" s="1121"/>
      <c r="E25" s="1141"/>
      <c r="F25" s="1127"/>
      <c r="G25" s="1152"/>
      <c r="H25" s="1218"/>
      <c r="I25" s="1124"/>
      <c r="J25" s="1127"/>
      <c r="K25" s="1152"/>
      <c r="L25" s="1514"/>
      <c r="M25" s="1141"/>
      <c r="N25" s="1127"/>
      <c r="O25" s="44" t="s">
        <v>89</v>
      </c>
      <c r="P25" s="41" t="s">
        <v>223</v>
      </c>
      <c r="Q25" s="1564">
        <v>101</v>
      </c>
      <c r="R25" s="1565"/>
      <c r="S25" s="1565"/>
      <c r="T25" s="1566"/>
      <c r="U25" s="1420"/>
      <c r="BM25" s="8"/>
      <c r="BN25" s="8"/>
      <c r="BO25" s="8"/>
      <c r="BP25" s="8"/>
    </row>
    <row r="26" spans="1:68" ht="26.25" customHeight="1" thickBot="1">
      <c r="A26" s="1399"/>
      <c r="B26" s="1127"/>
      <c r="C26" s="1138"/>
      <c r="D26" s="1121"/>
      <c r="E26" s="1141"/>
      <c r="F26" s="1127"/>
      <c r="G26" s="1152"/>
      <c r="H26" s="1218"/>
      <c r="I26" s="1124"/>
      <c r="J26" s="1127"/>
      <c r="K26" s="1152"/>
      <c r="L26" s="1514"/>
      <c r="M26" s="1141"/>
      <c r="N26" s="1127"/>
      <c r="O26" s="44" t="s">
        <v>90</v>
      </c>
      <c r="P26" s="42" t="s">
        <v>224</v>
      </c>
      <c r="Q26" s="1567">
        <v>901</v>
      </c>
      <c r="R26" s="1568"/>
      <c r="S26" s="1568"/>
      <c r="T26" s="1569"/>
      <c r="U26" s="1420"/>
      <c r="BM26" s="8"/>
      <c r="BN26" s="8"/>
      <c r="BO26" s="8"/>
      <c r="BP26" s="8"/>
    </row>
    <row r="27" spans="1:68" ht="17.25" customHeight="1" thickBot="1">
      <c r="A27" s="1399"/>
      <c r="B27" s="1127"/>
      <c r="C27" s="1138"/>
      <c r="D27" s="1121"/>
      <c r="E27" s="1141"/>
      <c r="F27" s="1127"/>
      <c r="G27" s="1116"/>
      <c r="H27" s="1219"/>
      <c r="I27" s="1124"/>
      <c r="J27" s="1127"/>
      <c r="K27" s="1116"/>
      <c r="L27" s="1515"/>
      <c r="M27" s="1142"/>
      <c r="N27" s="1143"/>
      <c r="O27" s="44" t="s">
        <v>62</v>
      </c>
      <c r="P27" s="41" t="s">
        <v>29</v>
      </c>
      <c r="Q27" s="1182" t="s">
        <v>29</v>
      </c>
      <c r="R27" s="1183"/>
      <c r="S27" s="1183"/>
      <c r="T27" s="1184"/>
      <c r="U27" s="1420"/>
      <c r="BM27" s="8"/>
      <c r="BN27" s="8"/>
      <c r="BO27" s="8"/>
      <c r="BP27" s="8"/>
    </row>
    <row r="28" spans="1:68" ht="17.25" customHeight="1" thickBot="1">
      <c r="A28" s="1399"/>
      <c r="B28" s="1127"/>
      <c r="C28" s="1138"/>
      <c r="D28" s="1121"/>
      <c r="E28" s="1141"/>
      <c r="F28" s="1127"/>
      <c r="G28" s="1115" t="s">
        <v>90</v>
      </c>
      <c r="H28" s="1217" t="s">
        <v>108</v>
      </c>
      <c r="I28" s="1141"/>
      <c r="J28" s="1127"/>
      <c r="K28" s="1115" t="s">
        <v>61</v>
      </c>
      <c r="L28" s="1149" t="s">
        <v>120</v>
      </c>
      <c r="M28" s="1140" t="s">
        <v>396</v>
      </c>
      <c r="N28" s="1127" t="s">
        <v>394</v>
      </c>
      <c r="O28" s="44" t="s">
        <v>88</v>
      </c>
      <c r="P28" s="41" t="s">
        <v>222</v>
      </c>
      <c r="Q28" s="1577">
        <v>201</v>
      </c>
      <c r="R28" s="1578"/>
      <c r="S28" s="1578"/>
      <c r="T28" s="1579"/>
      <c r="U28" s="1420"/>
      <c r="BM28" s="8"/>
      <c r="BN28" s="8"/>
      <c r="BO28" s="8"/>
      <c r="BP28" s="8"/>
    </row>
    <row r="29" spans="1:68" ht="17.25" customHeight="1" thickBot="1">
      <c r="A29" s="1399"/>
      <c r="B29" s="1127"/>
      <c r="C29" s="1138"/>
      <c r="D29" s="1121"/>
      <c r="E29" s="1141"/>
      <c r="F29" s="1127"/>
      <c r="G29" s="1152"/>
      <c r="H29" s="1218"/>
      <c r="I29" s="1141"/>
      <c r="J29" s="1127"/>
      <c r="K29" s="1152"/>
      <c r="L29" s="1150"/>
      <c r="M29" s="1141"/>
      <c r="N29" s="1127"/>
      <c r="O29" s="44" t="s">
        <v>89</v>
      </c>
      <c r="P29" s="41" t="s">
        <v>223</v>
      </c>
      <c r="Q29" s="1564">
        <v>101</v>
      </c>
      <c r="R29" s="1565"/>
      <c r="S29" s="1565"/>
      <c r="T29" s="1566"/>
      <c r="U29" s="1420"/>
      <c r="BM29" s="8"/>
      <c r="BN29" s="8"/>
      <c r="BO29" s="8"/>
      <c r="BP29" s="8"/>
    </row>
    <row r="30" spans="1:68" ht="26.25" customHeight="1" thickBot="1">
      <c r="A30" s="1399"/>
      <c r="B30" s="1127"/>
      <c r="C30" s="1138"/>
      <c r="D30" s="1121"/>
      <c r="E30" s="1141"/>
      <c r="F30" s="1127"/>
      <c r="G30" s="1116"/>
      <c r="H30" s="1219"/>
      <c r="I30" s="1141"/>
      <c r="J30" s="1127"/>
      <c r="K30" s="1152"/>
      <c r="L30" s="1150"/>
      <c r="M30" s="1141"/>
      <c r="N30" s="1127"/>
      <c r="O30" s="44" t="s">
        <v>90</v>
      </c>
      <c r="P30" s="42" t="s">
        <v>224</v>
      </c>
      <c r="Q30" s="1567">
        <v>901</v>
      </c>
      <c r="R30" s="1568"/>
      <c r="S30" s="1568"/>
      <c r="T30" s="1569"/>
      <c r="U30" s="1420"/>
      <c r="BM30" s="8"/>
      <c r="BN30" s="8"/>
      <c r="BO30" s="8"/>
      <c r="BP30" s="8"/>
    </row>
    <row r="31" spans="1:68" ht="17.25" customHeight="1" thickBot="1">
      <c r="A31" s="1399"/>
      <c r="B31" s="1127"/>
      <c r="C31" s="1138"/>
      <c r="D31" s="1121"/>
      <c r="E31" s="1141"/>
      <c r="F31" s="1127"/>
      <c r="G31" s="1115" t="s">
        <v>111</v>
      </c>
      <c r="H31" s="1217" t="s">
        <v>34</v>
      </c>
      <c r="I31" s="1141"/>
      <c r="J31" s="1127"/>
      <c r="K31" s="1116"/>
      <c r="L31" s="1244"/>
      <c r="M31" s="1142"/>
      <c r="N31" s="1143"/>
      <c r="O31" s="44" t="s">
        <v>62</v>
      </c>
      <c r="P31" s="41" t="s">
        <v>29</v>
      </c>
      <c r="Q31" s="1171" t="s">
        <v>29</v>
      </c>
      <c r="R31" s="1183"/>
      <c r="S31" s="1183"/>
      <c r="T31" s="1184"/>
      <c r="U31" s="1420"/>
      <c r="BM31" s="8"/>
      <c r="BN31" s="8"/>
      <c r="BO31" s="8"/>
      <c r="BP31" s="8"/>
    </row>
    <row r="32" spans="1:68" ht="33" customHeight="1">
      <c r="A32" s="1399"/>
      <c r="B32" s="1127"/>
      <c r="C32" s="1216"/>
      <c r="D32" s="1121"/>
      <c r="E32" s="1141"/>
      <c r="F32" s="1127"/>
      <c r="G32" s="1116"/>
      <c r="H32" s="1219"/>
      <c r="I32" s="1142"/>
      <c r="J32" s="1143"/>
      <c r="K32" s="44" t="s">
        <v>102</v>
      </c>
      <c r="L32" s="41" t="s">
        <v>194</v>
      </c>
      <c r="M32" s="65"/>
      <c r="N32" s="38"/>
      <c r="O32" s="60"/>
      <c r="P32" s="42"/>
      <c r="Q32" s="1516"/>
      <c r="R32" s="1418">
        <v>-1</v>
      </c>
      <c r="S32" s="1419"/>
      <c r="T32" s="1419"/>
      <c r="U32" s="1420"/>
      <c r="BM32" s="8"/>
      <c r="BN32" s="8"/>
      <c r="BO32" s="8"/>
      <c r="BP32" s="8"/>
    </row>
    <row r="33" spans="1:68" ht="17.25" customHeight="1" thickBot="1">
      <c r="A33" s="1147"/>
      <c r="B33" s="1128"/>
      <c r="C33" s="48">
        <v>0</v>
      </c>
      <c r="D33" s="71" t="s">
        <v>63</v>
      </c>
      <c r="E33" s="72"/>
      <c r="F33" s="73"/>
      <c r="G33" s="74"/>
      <c r="H33" s="71"/>
      <c r="I33" s="72"/>
      <c r="J33" s="73"/>
      <c r="K33" s="74"/>
      <c r="L33" s="71"/>
      <c r="M33" s="72"/>
      <c r="N33" s="73"/>
      <c r="O33" s="74"/>
      <c r="P33" s="71"/>
      <c r="Q33" s="1517"/>
      <c r="R33" s="1518"/>
      <c r="S33" s="1519"/>
      <c r="T33" s="1519"/>
      <c r="U33" s="1524"/>
      <c r="BM33" s="8"/>
      <c r="BN33" s="8"/>
      <c r="BO33" s="8"/>
      <c r="BP33" s="8"/>
    </row>
    <row r="34" spans="17:68" ht="13.5" thickBot="1">
      <c r="Q34" s="33"/>
      <c r="R34" s="33"/>
      <c r="S34" s="33"/>
      <c r="T34" s="33"/>
      <c r="U34" s="33"/>
      <c r="BN34" s="8"/>
      <c r="BO34" s="8"/>
      <c r="BP34" s="8"/>
    </row>
    <row r="35" spans="1:21" ht="12.75" customHeight="1">
      <c r="A35" s="1" t="s">
        <v>491</v>
      </c>
      <c r="B35" s="289"/>
      <c r="C35" s="289"/>
      <c r="D35" s="289"/>
      <c r="E35" s="289"/>
      <c r="F35" s="289"/>
      <c r="G35" s="289"/>
      <c r="H35" s="289"/>
      <c r="I35" s="289"/>
      <c r="J35" s="289"/>
      <c r="K35" s="289"/>
      <c r="L35" s="289"/>
      <c r="M35" s="289"/>
      <c r="N35" s="289"/>
      <c r="O35" s="289"/>
      <c r="P35" s="277"/>
      <c r="Q35" s="974" t="s">
        <v>44</v>
      </c>
      <c r="R35" s="968"/>
      <c r="S35" s="968"/>
      <c r="T35" s="968"/>
      <c r="U35" s="996"/>
    </row>
    <row r="36" spans="1:21" ht="12.75">
      <c r="A36" s="289"/>
      <c r="B36" s="289"/>
      <c r="C36" s="289"/>
      <c r="D36" s="289"/>
      <c r="E36" s="289"/>
      <c r="F36" s="289"/>
      <c r="G36" s="289"/>
      <c r="H36" s="289"/>
      <c r="I36" s="289"/>
      <c r="J36" s="289"/>
      <c r="K36" s="289"/>
      <c r="L36" s="289"/>
      <c r="M36" s="289"/>
      <c r="N36" s="289"/>
      <c r="O36" s="289"/>
      <c r="P36" s="277"/>
      <c r="Q36" s="975" t="s">
        <v>45</v>
      </c>
      <c r="R36" s="970"/>
      <c r="S36" s="970"/>
      <c r="T36" s="970"/>
      <c r="U36" s="997"/>
    </row>
    <row r="37" spans="1:21" ht="12.75">
      <c r="A37" s="289"/>
      <c r="B37" s="289"/>
      <c r="C37" s="289"/>
      <c r="D37" s="289"/>
      <c r="E37" s="289"/>
      <c r="F37" s="289"/>
      <c r="G37" s="289"/>
      <c r="H37" s="289"/>
      <c r="I37" s="289"/>
      <c r="J37" s="289"/>
      <c r="K37" s="289"/>
      <c r="L37" s="289"/>
      <c r="M37" s="289"/>
      <c r="N37" s="289"/>
      <c r="O37" s="289"/>
      <c r="P37" s="277"/>
      <c r="Q37" s="975" t="s">
        <v>46</v>
      </c>
      <c r="R37" s="970"/>
      <c r="S37" s="970"/>
      <c r="T37" s="971"/>
      <c r="U37" s="29" t="s">
        <v>48</v>
      </c>
    </row>
    <row r="38" spans="1:21" ht="12.75" customHeight="1">
      <c r="A38" s="289"/>
      <c r="B38" s="289"/>
      <c r="C38" s="289"/>
      <c r="D38" s="289"/>
      <c r="E38" s="289"/>
      <c r="F38" s="289"/>
      <c r="G38" s="289"/>
      <c r="H38" s="289"/>
      <c r="I38" s="289"/>
      <c r="J38" s="289"/>
      <c r="K38" s="289"/>
      <c r="L38" s="289"/>
      <c r="M38" s="289"/>
      <c r="N38" s="289"/>
      <c r="O38" s="289"/>
      <c r="P38" s="277"/>
      <c r="Q38" s="956" t="s">
        <v>47</v>
      </c>
      <c r="R38" s="957"/>
      <c r="S38" s="957"/>
      <c r="T38" s="950"/>
      <c r="U38" s="993" t="s">
        <v>49</v>
      </c>
    </row>
    <row r="39" spans="1:21" ht="12.75" customHeight="1">
      <c r="A39" s="289"/>
      <c r="B39" s="289"/>
      <c r="C39" s="289"/>
      <c r="D39" s="289"/>
      <c r="E39" s="289"/>
      <c r="F39" s="289"/>
      <c r="G39" s="289"/>
      <c r="H39" s="289"/>
      <c r="I39" s="289"/>
      <c r="J39" s="289"/>
      <c r="K39" s="289"/>
      <c r="L39" s="289"/>
      <c r="M39" s="289"/>
      <c r="N39" s="289"/>
      <c r="O39" s="289"/>
      <c r="P39" s="277"/>
      <c r="Q39" s="959" t="s">
        <v>32</v>
      </c>
      <c r="R39" s="960"/>
      <c r="S39" s="960"/>
      <c r="T39" s="961"/>
      <c r="U39" s="993"/>
    </row>
    <row r="40" spans="1:21" ht="12.75" customHeight="1">
      <c r="A40" s="289"/>
      <c r="B40" s="289"/>
      <c r="C40" s="289"/>
      <c r="D40" s="289"/>
      <c r="E40" s="289"/>
      <c r="F40" s="289"/>
      <c r="G40" s="289"/>
      <c r="H40" s="289"/>
      <c r="I40" s="289"/>
      <c r="J40" s="289"/>
      <c r="K40" s="289"/>
      <c r="L40" s="289"/>
      <c r="M40" s="289"/>
      <c r="N40" s="289"/>
      <c r="O40" s="289"/>
      <c r="P40" s="277"/>
      <c r="Q40" s="962" t="s">
        <v>68</v>
      </c>
      <c r="R40" s="963"/>
      <c r="S40" s="963"/>
      <c r="T40" s="937"/>
      <c r="U40" s="993"/>
    </row>
    <row r="41" spans="1:21" ht="12.75">
      <c r="A41" s="289"/>
      <c r="B41" s="289"/>
      <c r="C41" s="289"/>
      <c r="D41" s="289"/>
      <c r="E41" s="289"/>
      <c r="F41" s="289"/>
      <c r="G41" s="289"/>
      <c r="H41" s="289"/>
      <c r="I41" s="289"/>
      <c r="J41" s="289"/>
      <c r="K41" s="289"/>
      <c r="L41" s="289"/>
      <c r="M41" s="289"/>
      <c r="N41" s="289"/>
      <c r="O41" s="289"/>
      <c r="P41" s="277"/>
      <c r="Q41" s="137" t="s">
        <v>104</v>
      </c>
      <c r="R41" s="139" t="s">
        <v>191</v>
      </c>
      <c r="S41" s="62">
        <v>19</v>
      </c>
      <c r="T41" s="62" t="s">
        <v>70</v>
      </c>
      <c r="U41" s="993"/>
    </row>
    <row r="42" spans="1:21" ht="26.25" thickBot="1">
      <c r="A42" s="247"/>
      <c r="B42" s="247"/>
      <c r="C42" s="247"/>
      <c r="D42" s="247"/>
      <c r="E42" s="247"/>
      <c r="F42" s="247"/>
      <c r="G42" s="247"/>
      <c r="H42" s="247"/>
      <c r="I42" s="247"/>
      <c r="J42" s="247"/>
      <c r="K42" s="247"/>
      <c r="L42" s="247"/>
      <c r="M42" s="247"/>
      <c r="N42" s="247"/>
      <c r="O42" s="247"/>
      <c r="P42" s="290"/>
      <c r="Q42" s="91" t="s">
        <v>106</v>
      </c>
      <c r="R42" s="110" t="s">
        <v>107</v>
      </c>
      <c r="S42" s="31" t="s">
        <v>43</v>
      </c>
      <c r="T42" s="30" t="s">
        <v>71</v>
      </c>
      <c r="U42" s="993"/>
    </row>
    <row r="43" spans="1:68" ht="20.25" customHeight="1" thickBot="1">
      <c r="A43" s="1145" t="s">
        <v>72</v>
      </c>
      <c r="B43" s="1148" t="s">
        <v>60</v>
      </c>
      <c r="C43" s="1242" t="s">
        <v>134</v>
      </c>
      <c r="D43" s="1400" t="s">
        <v>135</v>
      </c>
      <c r="E43" s="1396" t="s">
        <v>137</v>
      </c>
      <c r="F43" s="1148" t="s">
        <v>136</v>
      </c>
      <c r="G43" s="1441" t="s">
        <v>88</v>
      </c>
      <c r="H43" s="1436" t="s">
        <v>106</v>
      </c>
      <c r="I43" s="1396" t="s">
        <v>99</v>
      </c>
      <c r="J43" s="1148" t="s">
        <v>219</v>
      </c>
      <c r="K43" s="108" t="s">
        <v>88</v>
      </c>
      <c r="L43" s="109" t="s">
        <v>100</v>
      </c>
      <c r="M43" s="67"/>
      <c r="N43" s="68"/>
      <c r="O43" s="61"/>
      <c r="P43" s="66"/>
      <c r="Q43" s="812">
        <v>5502</v>
      </c>
      <c r="R43" s="813">
        <v>0</v>
      </c>
      <c r="S43" s="813">
        <v>4</v>
      </c>
      <c r="T43" s="814">
        <v>59</v>
      </c>
      <c r="U43" s="766">
        <v>0</v>
      </c>
      <c r="BM43" s="8"/>
      <c r="BN43" s="8"/>
      <c r="BO43" s="8"/>
      <c r="BP43" s="8"/>
    </row>
    <row r="44" spans="1:68" ht="20.25" customHeight="1" thickBot="1">
      <c r="A44" s="1399"/>
      <c r="B44" s="1127"/>
      <c r="C44" s="1138"/>
      <c r="D44" s="1121"/>
      <c r="E44" s="1141"/>
      <c r="F44" s="1127"/>
      <c r="G44" s="1152"/>
      <c r="H44" s="1428"/>
      <c r="I44" s="1141"/>
      <c r="J44" s="1127"/>
      <c r="K44" s="44" t="s">
        <v>89</v>
      </c>
      <c r="L44" s="41" t="s">
        <v>101</v>
      </c>
      <c r="M44" s="65"/>
      <c r="N44" s="38"/>
      <c r="O44" s="60"/>
      <c r="P44" s="42"/>
      <c r="Q44" s="77">
        <v>583</v>
      </c>
      <c r="R44" s="219">
        <v>0</v>
      </c>
      <c r="S44" s="219">
        <v>3</v>
      </c>
      <c r="T44" s="78">
        <v>142</v>
      </c>
      <c r="U44" s="767">
        <v>0</v>
      </c>
      <c r="BM44" s="8"/>
      <c r="BN44" s="8"/>
      <c r="BO44" s="8"/>
      <c r="BP44" s="8"/>
    </row>
    <row r="45" spans="1:68" ht="20.25" customHeight="1" thickBot="1">
      <c r="A45" s="1399"/>
      <c r="B45" s="1127"/>
      <c r="C45" s="1138"/>
      <c r="D45" s="1121"/>
      <c r="E45" s="1141"/>
      <c r="F45" s="1127"/>
      <c r="G45" s="1152"/>
      <c r="H45" s="1428"/>
      <c r="I45" s="1141"/>
      <c r="J45" s="1127"/>
      <c r="K45" s="44"/>
      <c r="L45" s="41"/>
      <c r="M45" s="65"/>
      <c r="N45" s="38"/>
      <c r="O45" s="60"/>
      <c r="P45" s="42"/>
      <c r="Q45" s="815">
        <v>48</v>
      </c>
      <c r="R45" s="816">
        <v>0</v>
      </c>
      <c r="S45" s="816">
        <v>0</v>
      </c>
      <c r="T45" s="817">
        <v>21</v>
      </c>
      <c r="U45" s="767">
        <v>0</v>
      </c>
      <c r="BM45" s="8"/>
      <c r="BN45" s="8"/>
      <c r="BO45" s="8"/>
      <c r="BP45" s="8"/>
    </row>
    <row r="46" spans="1:68" ht="20.25" customHeight="1" thickBot="1">
      <c r="A46" s="1399"/>
      <c r="B46" s="1127"/>
      <c r="C46" s="1138"/>
      <c r="D46" s="1121"/>
      <c r="E46" s="1141"/>
      <c r="F46" s="1127"/>
      <c r="G46" s="1116"/>
      <c r="H46" s="1429"/>
      <c r="I46" s="1142"/>
      <c r="J46" s="1143"/>
      <c r="K46" s="44" t="s">
        <v>62</v>
      </c>
      <c r="L46" s="41" t="s">
        <v>29</v>
      </c>
      <c r="M46" s="39"/>
      <c r="N46" s="89"/>
      <c r="O46" s="63"/>
      <c r="P46" s="37"/>
      <c r="Q46" s="80">
        <v>13</v>
      </c>
      <c r="R46" s="224">
        <v>0</v>
      </c>
      <c r="S46" s="224">
        <v>0</v>
      </c>
      <c r="T46" s="81">
        <v>0</v>
      </c>
      <c r="U46" s="767">
        <v>0</v>
      </c>
      <c r="BM46" s="8"/>
      <c r="BN46" s="8"/>
      <c r="BO46" s="8"/>
      <c r="BP46" s="8"/>
    </row>
    <row r="47" spans="1:68" ht="20.25" customHeight="1" thickBot="1">
      <c r="A47" s="1399"/>
      <c r="B47" s="1127"/>
      <c r="C47" s="1138"/>
      <c r="D47" s="1121"/>
      <c r="E47" s="1141"/>
      <c r="F47" s="1127"/>
      <c r="G47" s="1115" t="s">
        <v>89</v>
      </c>
      <c r="H47" s="1574" t="s">
        <v>107</v>
      </c>
      <c r="I47" s="1570" t="s">
        <v>192</v>
      </c>
      <c r="J47" s="1126" t="s">
        <v>193</v>
      </c>
      <c r="K47" s="1115" t="s">
        <v>88</v>
      </c>
      <c r="L47" s="1513" t="s">
        <v>119</v>
      </c>
      <c r="M47" s="1141" t="s">
        <v>220</v>
      </c>
      <c r="N47" s="1127" t="s">
        <v>219</v>
      </c>
      <c r="O47" s="44" t="s">
        <v>88</v>
      </c>
      <c r="P47" s="41" t="s">
        <v>100</v>
      </c>
      <c r="Q47" s="812">
        <v>0</v>
      </c>
      <c r="R47" s="813">
        <v>37</v>
      </c>
      <c r="S47" s="813">
        <v>0</v>
      </c>
      <c r="T47" s="814">
        <v>1</v>
      </c>
      <c r="U47" s="767">
        <v>0</v>
      </c>
      <c r="BM47" s="8"/>
      <c r="BN47" s="8"/>
      <c r="BO47" s="8"/>
      <c r="BP47" s="8"/>
    </row>
    <row r="48" spans="1:68" ht="20.25" customHeight="1" thickBot="1">
      <c r="A48" s="1399"/>
      <c r="B48" s="1127"/>
      <c r="C48" s="1138"/>
      <c r="D48" s="1121"/>
      <c r="E48" s="1141"/>
      <c r="F48" s="1127"/>
      <c r="G48" s="1152"/>
      <c r="H48" s="1576"/>
      <c r="I48" s="1571"/>
      <c r="J48" s="1127"/>
      <c r="K48" s="1152"/>
      <c r="L48" s="1514"/>
      <c r="M48" s="1141"/>
      <c r="N48" s="1127"/>
      <c r="O48" s="44" t="s">
        <v>89</v>
      </c>
      <c r="P48" s="41" t="s">
        <v>101</v>
      </c>
      <c r="Q48" s="77">
        <v>0</v>
      </c>
      <c r="R48" s="219">
        <v>19</v>
      </c>
      <c r="S48" s="219">
        <v>0</v>
      </c>
      <c r="T48" s="78">
        <v>1</v>
      </c>
      <c r="U48" s="767">
        <v>0</v>
      </c>
      <c r="BM48" s="8"/>
      <c r="BN48" s="8"/>
      <c r="BO48" s="8"/>
      <c r="BP48" s="8"/>
    </row>
    <row r="49" spans="1:68" ht="20.25" customHeight="1" thickBot="1">
      <c r="A49" s="1399"/>
      <c r="B49" s="1127"/>
      <c r="C49" s="1138"/>
      <c r="D49" s="1121"/>
      <c r="E49" s="1141"/>
      <c r="F49" s="1127"/>
      <c r="G49" s="1152"/>
      <c r="H49" s="1576"/>
      <c r="I49" s="1571"/>
      <c r="J49" s="1127"/>
      <c r="K49" s="1152"/>
      <c r="L49" s="1514"/>
      <c r="M49" s="1141"/>
      <c r="N49" s="1127"/>
      <c r="O49" s="44"/>
      <c r="P49" s="41"/>
      <c r="Q49" s="815">
        <v>0</v>
      </c>
      <c r="R49" s="816">
        <v>3</v>
      </c>
      <c r="S49" s="816">
        <v>0</v>
      </c>
      <c r="T49" s="817">
        <v>1</v>
      </c>
      <c r="U49" s="767">
        <v>0</v>
      </c>
      <c r="BM49" s="8"/>
      <c r="BN49" s="8"/>
      <c r="BO49" s="8"/>
      <c r="BP49" s="8"/>
    </row>
    <row r="50" spans="1:68" ht="20.25" customHeight="1" thickBot="1">
      <c r="A50" s="1399"/>
      <c r="B50" s="1127"/>
      <c r="C50" s="1138"/>
      <c r="D50" s="1121"/>
      <c r="E50" s="1141"/>
      <c r="F50" s="1127"/>
      <c r="G50" s="1116"/>
      <c r="H50" s="1575"/>
      <c r="I50" s="1571"/>
      <c r="J50" s="1127"/>
      <c r="K50" s="1116"/>
      <c r="L50" s="1515"/>
      <c r="M50" s="1142"/>
      <c r="N50" s="1143"/>
      <c r="O50" s="44" t="s">
        <v>62</v>
      </c>
      <c r="P50" s="41" t="s">
        <v>29</v>
      </c>
      <c r="Q50" s="80"/>
      <c r="R50" s="224"/>
      <c r="S50" s="224"/>
      <c r="T50" s="81"/>
      <c r="U50" s="767"/>
      <c r="BM50" s="8"/>
      <c r="BN50" s="8"/>
      <c r="BO50" s="8"/>
      <c r="BP50" s="8"/>
    </row>
    <row r="51" spans="1:68" ht="20.25" customHeight="1" thickBot="1">
      <c r="A51" s="1399"/>
      <c r="B51" s="1127"/>
      <c r="C51" s="1138"/>
      <c r="D51" s="1121"/>
      <c r="E51" s="1141"/>
      <c r="F51" s="1127"/>
      <c r="G51" s="1115" t="s">
        <v>90</v>
      </c>
      <c r="H51" s="1574" t="s">
        <v>108</v>
      </c>
      <c r="I51" s="1572"/>
      <c r="J51" s="1127"/>
      <c r="K51" s="1115" t="s">
        <v>61</v>
      </c>
      <c r="L51" s="1149" t="s">
        <v>120</v>
      </c>
      <c r="M51" s="1140" t="s">
        <v>221</v>
      </c>
      <c r="N51" s="1127" t="s">
        <v>219</v>
      </c>
      <c r="O51" s="44" t="s">
        <v>88</v>
      </c>
      <c r="P51" s="41" t="s">
        <v>100</v>
      </c>
      <c r="Q51" s="812">
        <v>0</v>
      </c>
      <c r="R51" s="813">
        <v>1</v>
      </c>
      <c r="S51" s="813">
        <v>0</v>
      </c>
      <c r="T51" s="814">
        <v>0</v>
      </c>
      <c r="U51" s="767">
        <v>0</v>
      </c>
      <c r="BM51" s="8"/>
      <c r="BN51" s="8"/>
      <c r="BO51" s="8"/>
      <c r="BP51" s="8"/>
    </row>
    <row r="52" spans="1:68" ht="20.25" customHeight="1" thickBot="1">
      <c r="A52" s="1399"/>
      <c r="B52" s="1127"/>
      <c r="C52" s="1138"/>
      <c r="D52" s="1121"/>
      <c r="E52" s="1141"/>
      <c r="F52" s="1127"/>
      <c r="G52" s="1116"/>
      <c r="H52" s="1575"/>
      <c r="I52" s="1572"/>
      <c r="J52" s="1127"/>
      <c r="K52" s="1152"/>
      <c r="L52" s="1150"/>
      <c r="M52" s="1141"/>
      <c r="N52" s="1127"/>
      <c r="O52" s="44" t="s">
        <v>89</v>
      </c>
      <c r="P52" s="41" t="s">
        <v>101</v>
      </c>
      <c r="Q52" s="77"/>
      <c r="R52" s="219"/>
      <c r="S52" s="219"/>
      <c r="T52" s="78"/>
      <c r="U52" s="767"/>
      <c r="BM52" s="8"/>
      <c r="BN52" s="8"/>
      <c r="BO52" s="8"/>
      <c r="BP52" s="8"/>
    </row>
    <row r="53" spans="1:68" ht="20.25" customHeight="1" thickBot="1">
      <c r="A53" s="1399"/>
      <c r="B53" s="1127"/>
      <c r="C53" s="1138"/>
      <c r="D53" s="1121"/>
      <c r="E53" s="1141"/>
      <c r="F53" s="1127"/>
      <c r="G53" s="156"/>
      <c r="H53" s="217"/>
      <c r="I53" s="1572"/>
      <c r="J53" s="1127"/>
      <c r="K53" s="1152"/>
      <c r="L53" s="1150"/>
      <c r="M53" s="1141"/>
      <c r="N53" s="1127"/>
      <c r="O53" s="44"/>
      <c r="P53" s="41"/>
      <c r="Q53" s="815">
        <v>0</v>
      </c>
      <c r="R53" s="816">
        <v>1</v>
      </c>
      <c r="S53" s="816">
        <v>0</v>
      </c>
      <c r="T53" s="817">
        <v>0</v>
      </c>
      <c r="U53" s="767">
        <v>0</v>
      </c>
      <c r="BM53" s="8"/>
      <c r="BN53" s="8"/>
      <c r="BO53" s="8"/>
      <c r="BP53" s="8"/>
    </row>
    <row r="54" spans="1:68" ht="20.25" customHeight="1" thickBot="1">
      <c r="A54" s="1399"/>
      <c r="B54" s="1127"/>
      <c r="C54" s="1138"/>
      <c r="D54" s="1121"/>
      <c r="E54" s="1141"/>
      <c r="F54" s="1127"/>
      <c r="G54" s="1115" t="s">
        <v>111</v>
      </c>
      <c r="H54" s="1574" t="s">
        <v>34</v>
      </c>
      <c r="I54" s="1572"/>
      <c r="J54" s="1127"/>
      <c r="K54" s="1116"/>
      <c r="L54" s="1244"/>
      <c r="M54" s="1142"/>
      <c r="N54" s="1143"/>
      <c r="O54" s="44" t="s">
        <v>62</v>
      </c>
      <c r="P54" s="41" t="s">
        <v>29</v>
      </c>
      <c r="Q54" s="83"/>
      <c r="R54" s="224"/>
      <c r="S54" s="224"/>
      <c r="T54" s="81"/>
      <c r="U54" s="767"/>
      <c r="BM54" s="8"/>
      <c r="BN54" s="8"/>
      <c r="BO54" s="8"/>
      <c r="BP54" s="8"/>
    </row>
    <row r="55" spans="1:68" ht="20.25" customHeight="1">
      <c r="A55" s="1399"/>
      <c r="B55" s="1127"/>
      <c r="C55" s="1216"/>
      <c r="D55" s="1121"/>
      <c r="E55" s="1141"/>
      <c r="F55" s="1127"/>
      <c r="G55" s="1116"/>
      <c r="H55" s="1575"/>
      <c r="I55" s="1573"/>
      <c r="J55" s="1143"/>
      <c r="K55" s="44" t="s">
        <v>102</v>
      </c>
      <c r="L55" s="41" t="s">
        <v>194</v>
      </c>
      <c r="M55" s="65"/>
      <c r="N55" s="38"/>
      <c r="O55" s="60"/>
      <c r="P55" s="42"/>
      <c r="Q55" s="226">
        <v>0</v>
      </c>
      <c r="R55" s="205">
        <v>1719</v>
      </c>
      <c r="S55" s="227">
        <v>0</v>
      </c>
      <c r="T55" s="227">
        <v>129</v>
      </c>
      <c r="U55" s="495">
        <v>0</v>
      </c>
      <c r="BM55" s="8"/>
      <c r="BN55" s="8"/>
      <c r="BO55" s="8"/>
      <c r="BP55" s="8"/>
    </row>
    <row r="56" spans="1:68" ht="20.25" customHeight="1" thickBot="1">
      <c r="A56" s="1147"/>
      <c r="B56" s="1128"/>
      <c r="C56" s="48">
        <v>0</v>
      </c>
      <c r="D56" s="71" t="s">
        <v>63</v>
      </c>
      <c r="E56" s="72"/>
      <c r="F56" s="73"/>
      <c r="G56" s="74"/>
      <c r="H56" s="71"/>
      <c r="I56" s="72"/>
      <c r="J56" s="73"/>
      <c r="K56" s="74"/>
      <c r="L56" s="71"/>
      <c r="M56" s="72"/>
      <c r="N56" s="73"/>
      <c r="O56" s="74"/>
      <c r="P56" s="71"/>
      <c r="Q56" s="228">
        <v>1</v>
      </c>
      <c r="R56" s="207">
        <v>14</v>
      </c>
      <c r="S56" s="229">
        <v>56</v>
      </c>
      <c r="T56" s="229">
        <v>10851</v>
      </c>
      <c r="U56" s="208">
        <v>3059</v>
      </c>
      <c r="BM56" s="8"/>
      <c r="BN56" s="8"/>
      <c r="BO56" s="8"/>
      <c r="BP56" s="8"/>
    </row>
  </sheetData>
  <sheetProtection/>
  <mergeCells count="84">
    <mergeCell ref="T6:T8"/>
    <mergeCell ref="S6:S7"/>
    <mergeCell ref="U6:U9"/>
    <mergeCell ref="U20:U33"/>
    <mergeCell ref="Q35:U35"/>
    <mergeCell ref="Q22:T22"/>
    <mergeCell ref="Q21:T21"/>
    <mergeCell ref="Q23:T23"/>
    <mergeCell ref="Q24:T24"/>
    <mergeCell ref="Q25:T25"/>
    <mergeCell ref="Q20:T20"/>
    <mergeCell ref="Q28:T28"/>
    <mergeCell ref="Q36:U36"/>
    <mergeCell ref="Q37:T37"/>
    <mergeCell ref="Q38:T38"/>
    <mergeCell ref="U38:U42"/>
    <mergeCell ref="Q39:T39"/>
    <mergeCell ref="Q40:T40"/>
    <mergeCell ref="A43:A56"/>
    <mergeCell ref="B43:B56"/>
    <mergeCell ref="C43:C55"/>
    <mergeCell ref="D43:D55"/>
    <mergeCell ref="E43:E55"/>
    <mergeCell ref="F43:F55"/>
    <mergeCell ref="G43:G46"/>
    <mergeCell ref="H43:H46"/>
    <mergeCell ref="I43:I46"/>
    <mergeCell ref="J43:J46"/>
    <mergeCell ref="G54:G55"/>
    <mergeCell ref="H54:H55"/>
    <mergeCell ref="G51:G52"/>
    <mergeCell ref="H51:H52"/>
    <mergeCell ref="G47:G50"/>
    <mergeCell ref="H47:H50"/>
    <mergeCell ref="M47:M50"/>
    <mergeCell ref="N47:N50"/>
    <mergeCell ref="I47:I55"/>
    <mergeCell ref="J47:J55"/>
    <mergeCell ref="K47:K50"/>
    <mergeCell ref="L47:L50"/>
    <mergeCell ref="M51:M54"/>
    <mergeCell ref="N51:N54"/>
    <mergeCell ref="K51:K54"/>
    <mergeCell ref="L51:L54"/>
    <mergeCell ref="L28:L31"/>
    <mergeCell ref="Q32:Q33"/>
    <mergeCell ref="R32:T33"/>
    <mergeCell ref="Q27:T27"/>
    <mergeCell ref="Q26:T26"/>
    <mergeCell ref="Q30:T30"/>
    <mergeCell ref="M24:M27"/>
    <mergeCell ref="N24:N27"/>
    <mergeCell ref="M28:M31"/>
    <mergeCell ref="N28:N31"/>
    <mergeCell ref="G31:G32"/>
    <mergeCell ref="H31:H32"/>
    <mergeCell ref="K24:K27"/>
    <mergeCell ref="L24:L27"/>
    <mergeCell ref="K28:K31"/>
    <mergeCell ref="I20:I23"/>
    <mergeCell ref="J20:J23"/>
    <mergeCell ref="I24:I32"/>
    <mergeCell ref="J24:J32"/>
    <mergeCell ref="G20:G23"/>
    <mergeCell ref="Q16:T16"/>
    <mergeCell ref="Q17:T17"/>
    <mergeCell ref="H20:H23"/>
    <mergeCell ref="G24:G27"/>
    <mergeCell ref="H24:H27"/>
    <mergeCell ref="A20:A33"/>
    <mergeCell ref="B20:B33"/>
    <mergeCell ref="C20:C32"/>
    <mergeCell ref="D20:D32"/>
    <mergeCell ref="E20:E32"/>
    <mergeCell ref="G28:G30"/>
    <mergeCell ref="H28:H30"/>
    <mergeCell ref="F20:F32"/>
    <mergeCell ref="Q29:T29"/>
    <mergeCell ref="Q31:T31"/>
    <mergeCell ref="Q12:U12"/>
    <mergeCell ref="Q13:U13"/>
    <mergeCell ref="Q14:T14"/>
    <mergeCell ref="Q15:T15"/>
    <mergeCell ref="U15:U19"/>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62" r:id="rId1"/>
  <headerFooter alignWithMargins="0">
    <oddHeader>&amp;C&amp;"Arial,Bold"&amp;12PCONTRA IT00</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AM38"/>
  <sheetViews>
    <sheetView view="pageBreakPreview" zoomScale="75" zoomScaleSheetLayoutView="75" zoomScalePageLayoutView="0" workbookViewId="0" topLeftCell="A1">
      <selection activeCell="A1" sqref="A1"/>
    </sheetView>
  </sheetViews>
  <sheetFormatPr defaultColWidth="9.140625" defaultRowHeight="12.75"/>
  <cols>
    <col min="1" max="1" width="5.57421875" style="8" customWidth="1"/>
    <col min="2" max="2" width="6.28125" style="8" customWidth="1"/>
    <col min="3" max="3" width="3.28125" style="8" customWidth="1"/>
    <col min="4" max="4" width="6.7109375" style="8" customWidth="1"/>
    <col min="5" max="5" width="4.57421875" style="8" customWidth="1"/>
    <col min="6" max="6" width="10.00390625" style="8" customWidth="1"/>
    <col min="7" max="7" width="5.421875" style="8" customWidth="1"/>
    <col min="8" max="8" width="14.421875" style="8" customWidth="1"/>
    <col min="9" max="9" width="23.8515625" style="8" customWidth="1"/>
    <col min="10" max="10" width="10.421875" style="8" customWidth="1"/>
    <col min="11" max="11" width="13.00390625" style="8" customWidth="1"/>
    <col min="12" max="12" width="8.7109375" style="8" customWidth="1"/>
    <col min="13" max="39" width="9.140625" style="28" customWidth="1"/>
    <col min="40" max="16384" width="9.140625" style="8" customWidth="1"/>
  </cols>
  <sheetData>
    <row r="1" spans="1:5" ht="12.75">
      <c r="A1" s="1" t="s">
        <v>492</v>
      </c>
      <c r="E1" s="1"/>
    </row>
    <row r="2" spans="1:2" ht="12.75">
      <c r="A2" t="s">
        <v>27</v>
      </c>
      <c r="B2" s="8" t="s">
        <v>400</v>
      </c>
    </row>
    <row r="3" ht="12.75"/>
    <row r="4" spans="2:11" ht="12.75">
      <c r="B4" s="3"/>
      <c r="F4" s="3"/>
      <c r="K4" s="8"/>
    </row>
    <row r="5" spans="1:12" ht="12.75">
      <c r="A5" s="4">
        <v>-1</v>
      </c>
      <c r="B5" s="5"/>
      <c r="C5" s="4" t="s">
        <v>28</v>
      </c>
      <c r="D5" s="6"/>
      <c r="E5" s="4"/>
      <c r="F5" s="5"/>
      <c r="G5" s="4"/>
      <c r="H5" s="6"/>
      <c r="K5" s="350">
        <f>SUM(J33:K38,L38)</f>
        <v>14327</v>
      </c>
      <c r="L5" s="350">
        <f>K5</f>
        <v>14327</v>
      </c>
    </row>
    <row r="6" spans="1:12" ht="12.75">
      <c r="A6" s="497" t="s">
        <v>240</v>
      </c>
      <c r="B6" s="5"/>
      <c r="C6" s="296" t="s">
        <v>67</v>
      </c>
      <c r="D6" s="6"/>
      <c r="E6" s="9"/>
      <c r="F6" s="5"/>
      <c r="G6" s="9"/>
      <c r="H6" s="6"/>
      <c r="K6" s="351">
        <f>SUM(I34,I36)</f>
        <v>7763</v>
      </c>
      <c r="L6" s="1416">
        <f>SUM(K6:K7)</f>
        <v>7941</v>
      </c>
    </row>
    <row r="7" spans="1:12" ht="12.75" customHeight="1">
      <c r="A7" s="23" t="s">
        <v>29</v>
      </c>
      <c r="B7" s="5"/>
      <c r="C7" s="4" t="s">
        <v>30</v>
      </c>
      <c r="E7" s="23"/>
      <c r="F7" s="5"/>
      <c r="G7" s="4"/>
      <c r="K7" s="352">
        <f>SUM(I33,I35,I37:I38)</f>
        <v>178</v>
      </c>
      <c r="L7" s="1417"/>
    </row>
    <row r="8" spans="1:12" ht="13.5" thickBot="1">
      <c r="A8" s="20"/>
      <c r="B8" s="21"/>
      <c r="C8" s="9"/>
      <c r="E8" s="20"/>
      <c r="F8" s="21"/>
      <c r="L8" s="371">
        <f>SUM(L5:L7)</f>
        <v>22268</v>
      </c>
    </row>
    <row r="9" spans="1:12" ht="14.25" thickBot="1" thickTop="1">
      <c r="A9" s="20"/>
      <c r="B9" s="21"/>
      <c r="E9" s="20"/>
      <c r="F9" s="21"/>
      <c r="I9" s="25"/>
      <c r="J9" s="25"/>
      <c r="K9" s="25"/>
      <c r="L9" s="12"/>
    </row>
    <row r="10" spans="1:12" ht="12.75" customHeight="1">
      <c r="A10" s="1" t="s">
        <v>492</v>
      </c>
      <c r="B10" s="289"/>
      <c r="C10" s="289"/>
      <c r="D10" s="289"/>
      <c r="E10" s="289"/>
      <c r="F10" s="289"/>
      <c r="G10" s="289"/>
      <c r="H10" s="277"/>
      <c r="I10" s="974" t="s">
        <v>44</v>
      </c>
      <c r="J10" s="968"/>
      <c r="K10" s="968"/>
      <c r="L10" s="996"/>
    </row>
    <row r="11" spans="1:12" ht="12.75">
      <c r="A11" s="289"/>
      <c r="B11" s="289"/>
      <c r="C11" s="289"/>
      <c r="D11" s="289"/>
      <c r="E11" s="289"/>
      <c r="F11" s="289"/>
      <c r="G11" s="289"/>
      <c r="H11" s="277"/>
      <c r="I11" s="975" t="s">
        <v>45</v>
      </c>
      <c r="J11" s="970"/>
      <c r="K11" s="970"/>
      <c r="L11" s="997"/>
    </row>
    <row r="12" spans="1:12" ht="12.75">
      <c r="A12" s="289"/>
      <c r="B12" s="289"/>
      <c r="C12" s="289"/>
      <c r="D12" s="289"/>
      <c r="E12" s="289"/>
      <c r="F12" s="289"/>
      <c r="G12" s="289"/>
      <c r="H12" s="277"/>
      <c r="I12" s="975" t="s">
        <v>46</v>
      </c>
      <c r="J12" s="970"/>
      <c r="K12" s="971"/>
      <c r="L12" s="29" t="s">
        <v>48</v>
      </c>
    </row>
    <row r="13" spans="1:12" ht="12.75" customHeight="1">
      <c r="A13" s="289"/>
      <c r="B13" s="289"/>
      <c r="C13" s="289"/>
      <c r="D13" s="289"/>
      <c r="E13" s="289"/>
      <c r="F13" s="289"/>
      <c r="G13" s="289"/>
      <c r="H13" s="277"/>
      <c r="I13" s="956" t="s">
        <v>47</v>
      </c>
      <c r="J13" s="957"/>
      <c r="K13" s="950"/>
      <c r="L13" s="993" t="s">
        <v>49</v>
      </c>
    </row>
    <row r="14" spans="1:12" ht="12.75" customHeight="1">
      <c r="A14" s="289"/>
      <c r="B14" s="289"/>
      <c r="C14" s="289"/>
      <c r="D14" s="289"/>
      <c r="E14" s="289"/>
      <c r="F14" s="289"/>
      <c r="G14" s="289"/>
      <c r="H14" s="277"/>
      <c r="I14" s="959" t="s">
        <v>32</v>
      </c>
      <c r="J14" s="960"/>
      <c r="K14" s="961"/>
      <c r="L14" s="993"/>
    </row>
    <row r="15" spans="1:12" ht="12.75" customHeight="1">
      <c r="A15" s="289"/>
      <c r="B15" s="289"/>
      <c r="C15" s="289"/>
      <c r="D15" s="289"/>
      <c r="E15" s="289"/>
      <c r="F15" s="289"/>
      <c r="G15" s="289"/>
      <c r="H15" s="277"/>
      <c r="I15" s="962" t="s">
        <v>68</v>
      </c>
      <c r="J15" s="963"/>
      <c r="K15" s="937"/>
      <c r="L15" s="993"/>
    </row>
    <row r="16" spans="1:12" ht="12.75">
      <c r="A16" s="289"/>
      <c r="B16" s="289"/>
      <c r="C16" s="289"/>
      <c r="D16" s="289"/>
      <c r="E16" s="289"/>
      <c r="F16" s="289"/>
      <c r="G16" s="289"/>
      <c r="H16" s="277"/>
      <c r="I16" s="137" t="s">
        <v>75</v>
      </c>
      <c r="J16" s="31">
        <v>19</v>
      </c>
      <c r="K16" s="62" t="s">
        <v>70</v>
      </c>
      <c r="L16" s="993"/>
    </row>
    <row r="17" spans="1:12" ht="26.25" thickBot="1">
      <c r="A17" s="247"/>
      <c r="B17" s="247"/>
      <c r="C17" s="247"/>
      <c r="D17" s="247"/>
      <c r="E17" s="247"/>
      <c r="F17" s="247"/>
      <c r="G17" s="247"/>
      <c r="H17" s="290"/>
      <c r="I17" s="32" t="s">
        <v>231</v>
      </c>
      <c r="J17" s="30" t="s">
        <v>43</v>
      </c>
      <c r="K17" s="30" t="s">
        <v>71</v>
      </c>
      <c r="L17" s="993"/>
    </row>
    <row r="18" spans="1:39" ht="16.5" thickBot="1">
      <c r="A18" s="1533" t="s">
        <v>235</v>
      </c>
      <c r="B18" s="1148" t="s">
        <v>237</v>
      </c>
      <c r="C18" s="98">
        <v>0</v>
      </c>
      <c r="D18" s="109" t="s">
        <v>194</v>
      </c>
      <c r="E18" s="67"/>
      <c r="F18" s="68"/>
      <c r="G18" s="98"/>
      <c r="H18" s="69"/>
      <c r="I18" s="501" t="s">
        <v>29</v>
      </c>
      <c r="J18" s="1418">
        <v>-1</v>
      </c>
      <c r="K18" s="1419"/>
      <c r="L18" s="1523"/>
      <c r="AJ18" s="8"/>
      <c r="AK18" s="8"/>
      <c r="AL18" s="8"/>
      <c r="AM18" s="8"/>
    </row>
    <row r="19" spans="1:39" ht="29.25" customHeight="1" thickBot="1">
      <c r="A19" s="1146"/>
      <c r="B19" s="1127"/>
      <c r="C19" s="1137">
        <v>1</v>
      </c>
      <c r="D19" s="1117" t="s">
        <v>119</v>
      </c>
      <c r="E19" s="1140" t="s">
        <v>238</v>
      </c>
      <c r="F19" s="1126" t="s">
        <v>239</v>
      </c>
      <c r="G19" s="95" t="s">
        <v>66</v>
      </c>
      <c r="H19" s="37" t="s">
        <v>67</v>
      </c>
      <c r="I19" s="239" t="s">
        <v>260</v>
      </c>
      <c r="J19" s="1421"/>
      <c r="K19" s="1422"/>
      <c r="L19" s="1420"/>
      <c r="AJ19" s="8"/>
      <c r="AK19" s="8"/>
      <c r="AL19" s="8"/>
      <c r="AM19" s="8"/>
    </row>
    <row r="20" spans="1:39" ht="29.25" customHeight="1" thickBot="1">
      <c r="A20" s="1146"/>
      <c r="B20" s="1127"/>
      <c r="C20" s="1216"/>
      <c r="D20" s="1118"/>
      <c r="E20" s="1142"/>
      <c r="F20" s="1143"/>
      <c r="G20" s="95" t="s">
        <v>62</v>
      </c>
      <c r="H20" s="37" t="s">
        <v>29</v>
      </c>
      <c r="I20" s="187" t="s">
        <v>29</v>
      </c>
      <c r="J20" s="1421"/>
      <c r="K20" s="1422"/>
      <c r="L20" s="1420"/>
      <c r="AJ20" s="8"/>
      <c r="AK20" s="8"/>
      <c r="AL20" s="8"/>
      <c r="AM20" s="8"/>
    </row>
    <row r="21" spans="1:39" ht="29.25" customHeight="1" thickBot="1">
      <c r="A21" s="1146"/>
      <c r="B21" s="1127"/>
      <c r="C21" s="1137" t="s">
        <v>61</v>
      </c>
      <c r="D21" s="1117" t="s">
        <v>120</v>
      </c>
      <c r="E21" s="1140" t="s">
        <v>238</v>
      </c>
      <c r="F21" s="1126" t="s">
        <v>261</v>
      </c>
      <c r="G21" s="95" t="s">
        <v>66</v>
      </c>
      <c r="H21" s="37" t="s">
        <v>67</v>
      </c>
      <c r="I21" s="239" t="s">
        <v>262</v>
      </c>
      <c r="J21" s="1421"/>
      <c r="K21" s="1422"/>
      <c r="L21" s="1420"/>
      <c r="AJ21" s="8"/>
      <c r="AK21" s="8"/>
      <c r="AL21" s="8"/>
      <c r="AM21" s="8"/>
    </row>
    <row r="22" spans="1:39" ht="29.25" customHeight="1">
      <c r="A22" s="1146"/>
      <c r="B22" s="1127"/>
      <c r="C22" s="1216"/>
      <c r="D22" s="1118"/>
      <c r="E22" s="1142"/>
      <c r="F22" s="1143"/>
      <c r="G22" s="95" t="s">
        <v>62</v>
      </c>
      <c r="H22" s="37" t="s">
        <v>29</v>
      </c>
      <c r="I22" s="1580" t="s">
        <v>29</v>
      </c>
      <c r="J22" s="1421"/>
      <c r="K22" s="1422"/>
      <c r="L22" s="1420"/>
      <c r="AJ22" s="8"/>
      <c r="AK22" s="8"/>
      <c r="AL22" s="8"/>
      <c r="AM22" s="8"/>
    </row>
    <row r="23" spans="1:39" ht="13.5" customHeight="1" thickBot="1">
      <c r="A23" s="1147"/>
      <c r="B23" s="1128"/>
      <c r="C23" s="112" t="s">
        <v>62</v>
      </c>
      <c r="D23" s="243" t="s">
        <v>29</v>
      </c>
      <c r="E23" s="244"/>
      <c r="F23" s="111"/>
      <c r="G23" s="112"/>
      <c r="H23" s="245"/>
      <c r="I23" s="1581"/>
      <c r="J23" s="1518"/>
      <c r="K23" s="1519"/>
      <c r="L23" s="1426"/>
      <c r="AJ23" s="8"/>
      <c r="AK23" s="8"/>
      <c r="AL23" s="8"/>
      <c r="AM23" s="8"/>
    </row>
    <row r="24" spans="9:39" ht="13.5" thickBot="1">
      <c r="I24" s="33"/>
      <c r="J24" s="33"/>
      <c r="K24" s="33"/>
      <c r="L24" s="33"/>
      <c r="AK24" s="8"/>
      <c r="AL24" s="8"/>
      <c r="AM24" s="8"/>
    </row>
    <row r="25" spans="1:12" ht="12.75" customHeight="1">
      <c r="A25" s="1" t="s">
        <v>492</v>
      </c>
      <c r="B25" s="289"/>
      <c r="C25" s="289"/>
      <c r="D25" s="289"/>
      <c r="E25" s="289"/>
      <c r="F25" s="289"/>
      <c r="G25" s="289"/>
      <c r="H25" s="277"/>
      <c r="I25" s="974" t="s">
        <v>44</v>
      </c>
      <c r="J25" s="968"/>
      <c r="K25" s="968"/>
      <c r="L25" s="996"/>
    </row>
    <row r="26" spans="1:12" ht="12.75">
      <c r="A26" s="289"/>
      <c r="B26" s="289"/>
      <c r="C26" s="289"/>
      <c r="D26" s="289"/>
      <c r="E26" s="289"/>
      <c r="F26" s="289"/>
      <c r="G26" s="289"/>
      <c r="H26" s="277"/>
      <c r="I26" s="975" t="s">
        <v>45</v>
      </c>
      <c r="J26" s="970"/>
      <c r="K26" s="970"/>
      <c r="L26" s="997"/>
    </row>
    <row r="27" spans="1:12" ht="12.75">
      <c r="A27" s="289"/>
      <c r="B27" s="289"/>
      <c r="C27" s="289"/>
      <c r="D27" s="289"/>
      <c r="E27" s="289"/>
      <c r="F27" s="289"/>
      <c r="G27" s="289"/>
      <c r="H27" s="277"/>
      <c r="I27" s="975" t="s">
        <v>46</v>
      </c>
      <c r="J27" s="970"/>
      <c r="K27" s="971"/>
      <c r="L27" s="29" t="s">
        <v>48</v>
      </c>
    </row>
    <row r="28" spans="1:12" ht="12.75" customHeight="1">
      <c r="A28" s="289"/>
      <c r="B28" s="289"/>
      <c r="C28" s="289"/>
      <c r="D28" s="289"/>
      <c r="E28" s="289"/>
      <c r="F28" s="289"/>
      <c r="G28" s="289"/>
      <c r="H28" s="277"/>
      <c r="I28" s="956" t="s">
        <v>47</v>
      </c>
      <c r="J28" s="957"/>
      <c r="K28" s="950"/>
      <c r="L28" s="993" t="s">
        <v>49</v>
      </c>
    </row>
    <row r="29" spans="1:12" ht="12.75" customHeight="1">
      <c r="A29" s="289"/>
      <c r="B29" s="289"/>
      <c r="C29" s="289"/>
      <c r="D29" s="289"/>
      <c r="E29" s="289"/>
      <c r="F29" s="289"/>
      <c r="G29" s="289"/>
      <c r="H29" s="277"/>
      <c r="I29" s="959" t="s">
        <v>32</v>
      </c>
      <c r="J29" s="960"/>
      <c r="K29" s="961"/>
      <c r="L29" s="993"/>
    </row>
    <row r="30" spans="1:12" ht="12.75" customHeight="1">
      <c r="A30" s="289"/>
      <c r="B30" s="289"/>
      <c r="C30" s="289"/>
      <c r="D30" s="289"/>
      <c r="E30" s="289"/>
      <c r="F30" s="289"/>
      <c r="G30" s="289"/>
      <c r="H30" s="277"/>
      <c r="I30" s="962" t="s">
        <v>68</v>
      </c>
      <c r="J30" s="963"/>
      <c r="K30" s="937"/>
      <c r="L30" s="993"/>
    </row>
    <row r="31" spans="1:12" ht="12.75">
      <c r="A31" s="289"/>
      <c r="B31" s="289"/>
      <c r="C31" s="289"/>
      <c r="D31" s="289"/>
      <c r="E31" s="289"/>
      <c r="F31" s="289"/>
      <c r="G31" s="289"/>
      <c r="H31" s="277"/>
      <c r="I31" s="137" t="s">
        <v>75</v>
      </c>
      <c r="J31" s="31">
        <v>19</v>
      </c>
      <c r="K31" s="62" t="s">
        <v>70</v>
      </c>
      <c r="L31" s="993"/>
    </row>
    <row r="32" spans="1:12" ht="26.25" thickBot="1">
      <c r="A32" s="247"/>
      <c r="B32" s="247"/>
      <c r="C32" s="247"/>
      <c r="D32" s="247"/>
      <c r="E32" s="247"/>
      <c r="F32" s="247"/>
      <c r="G32" s="247"/>
      <c r="H32" s="290"/>
      <c r="I32" s="32" t="s">
        <v>231</v>
      </c>
      <c r="J32" s="30" t="s">
        <v>43</v>
      </c>
      <c r="K32" s="30" t="s">
        <v>71</v>
      </c>
      <c r="L32" s="993"/>
    </row>
    <row r="33" spans="1:39" ht="13.5" thickBot="1">
      <c r="A33" s="1533" t="s">
        <v>235</v>
      </c>
      <c r="B33" s="1148" t="s">
        <v>237</v>
      </c>
      <c r="C33" s="98">
        <v>0</v>
      </c>
      <c r="D33" s="109" t="s">
        <v>194</v>
      </c>
      <c r="E33" s="67"/>
      <c r="F33" s="68"/>
      <c r="G33" s="98"/>
      <c r="H33" s="69"/>
      <c r="I33" s="345">
        <v>0</v>
      </c>
      <c r="J33" s="205">
        <v>48</v>
      </c>
      <c r="K33" s="227">
        <v>5142</v>
      </c>
      <c r="L33" s="493">
        <v>0</v>
      </c>
      <c r="AJ33" s="8"/>
      <c r="AK33" s="8"/>
      <c r="AL33" s="8"/>
      <c r="AM33" s="8"/>
    </row>
    <row r="34" spans="1:39" ht="29.25" customHeight="1" thickBot="1">
      <c r="A34" s="1146"/>
      <c r="B34" s="1127"/>
      <c r="C34" s="1137">
        <v>1</v>
      </c>
      <c r="D34" s="1117" t="s">
        <v>119</v>
      </c>
      <c r="E34" s="1140" t="s">
        <v>238</v>
      </c>
      <c r="F34" s="1126" t="s">
        <v>239</v>
      </c>
      <c r="G34" s="95" t="s">
        <v>66</v>
      </c>
      <c r="H34" s="37" t="s">
        <v>67</v>
      </c>
      <c r="I34" s="77">
        <v>4248</v>
      </c>
      <c r="J34" s="206">
        <v>11</v>
      </c>
      <c r="K34" s="494">
        <v>3281</v>
      </c>
      <c r="L34" s="495">
        <v>0</v>
      </c>
      <c r="AJ34" s="8"/>
      <c r="AK34" s="8"/>
      <c r="AL34" s="8"/>
      <c r="AM34" s="8"/>
    </row>
    <row r="35" spans="1:39" ht="29.25" customHeight="1" thickBot="1">
      <c r="A35" s="1146"/>
      <c r="B35" s="1127"/>
      <c r="C35" s="1216"/>
      <c r="D35" s="1118"/>
      <c r="E35" s="1142"/>
      <c r="F35" s="1143"/>
      <c r="G35" s="95" t="s">
        <v>62</v>
      </c>
      <c r="H35" s="37" t="s">
        <v>29</v>
      </c>
      <c r="I35" s="83">
        <v>32</v>
      </c>
      <c r="J35" s="206">
        <v>0</v>
      </c>
      <c r="K35" s="494">
        <v>52</v>
      </c>
      <c r="L35" s="495">
        <v>0</v>
      </c>
      <c r="AJ35" s="8"/>
      <c r="AK35" s="8"/>
      <c r="AL35" s="8"/>
      <c r="AM35" s="8"/>
    </row>
    <row r="36" spans="1:39" ht="29.25" customHeight="1" thickBot="1">
      <c r="A36" s="1146"/>
      <c r="B36" s="1127"/>
      <c r="C36" s="1137" t="s">
        <v>61</v>
      </c>
      <c r="D36" s="1117" t="s">
        <v>120</v>
      </c>
      <c r="E36" s="1140" t="s">
        <v>238</v>
      </c>
      <c r="F36" s="1126" t="s">
        <v>261</v>
      </c>
      <c r="G36" s="95" t="s">
        <v>66</v>
      </c>
      <c r="H36" s="37" t="s">
        <v>67</v>
      </c>
      <c r="I36" s="77">
        <v>3515</v>
      </c>
      <c r="J36" s="206">
        <v>0</v>
      </c>
      <c r="K36" s="494">
        <v>0</v>
      </c>
      <c r="L36" s="495">
        <v>0</v>
      </c>
      <c r="AJ36" s="8"/>
      <c r="AK36" s="8"/>
      <c r="AL36" s="8"/>
      <c r="AM36" s="8"/>
    </row>
    <row r="37" spans="1:39" ht="29.25" customHeight="1">
      <c r="A37" s="1146"/>
      <c r="B37" s="1127"/>
      <c r="C37" s="1216"/>
      <c r="D37" s="1118"/>
      <c r="E37" s="1142"/>
      <c r="F37" s="1143"/>
      <c r="G37" s="95" t="s">
        <v>62</v>
      </c>
      <c r="H37" s="37" t="s">
        <v>29</v>
      </c>
      <c r="I37" s="83">
        <v>114</v>
      </c>
      <c r="J37" s="206">
        <v>3</v>
      </c>
      <c r="K37" s="494">
        <v>2580</v>
      </c>
      <c r="L37" s="495">
        <v>0</v>
      </c>
      <c r="AJ37" s="8"/>
      <c r="AK37" s="8"/>
      <c r="AL37" s="8"/>
      <c r="AM37" s="8"/>
    </row>
    <row r="38" spans="1:39" ht="13.5" thickBot="1">
      <c r="A38" s="1147"/>
      <c r="B38" s="1128"/>
      <c r="C38" s="112" t="s">
        <v>62</v>
      </c>
      <c r="D38" s="243" t="s">
        <v>29</v>
      </c>
      <c r="E38" s="244"/>
      <c r="F38" s="111"/>
      <c r="G38" s="112"/>
      <c r="H38" s="245"/>
      <c r="I38" s="123">
        <v>32</v>
      </c>
      <c r="J38" s="207">
        <v>1</v>
      </c>
      <c r="K38" s="229">
        <v>150</v>
      </c>
      <c r="L38" s="208">
        <v>3059</v>
      </c>
      <c r="AJ38" s="8"/>
      <c r="AK38" s="8"/>
      <c r="AL38" s="8"/>
      <c r="AM38" s="8"/>
    </row>
  </sheetData>
  <sheetProtection/>
  <mergeCells count="37">
    <mergeCell ref="I13:K13"/>
    <mergeCell ref="L13:L17"/>
    <mergeCell ref="I14:K14"/>
    <mergeCell ref="I15:K15"/>
    <mergeCell ref="I10:L10"/>
    <mergeCell ref="I11:L11"/>
    <mergeCell ref="I12:K12"/>
    <mergeCell ref="D34:D35"/>
    <mergeCell ref="I22:I23"/>
    <mergeCell ref="C19:C20"/>
    <mergeCell ref="D19:D20"/>
    <mergeCell ref="E19:E20"/>
    <mergeCell ref="F19:F20"/>
    <mergeCell ref="I26:L26"/>
    <mergeCell ref="I27:K27"/>
    <mergeCell ref="F21:F22"/>
    <mergeCell ref="J18:L23"/>
    <mergeCell ref="I29:K29"/>
    <mergeCell ref="A33:A38"/>
    <mergeCell ref="B33:B38"/>
    <mergeCell ref="C21:C22"/>
    <mergeCell ref="D21:D22"/>
    <mergeCell ref="C36:C37"/>
    <mergeCell ref="D36:D37"/>
    <mergeCell ref="A18:A23"/>
    <mergeCell ref="B18:B23"/>
    <mergeCell ref="C34:C35"/>
    <mergeCell ref="L6:L7"/>
    <mergeCell ref="E34:E35"/>
    <mergeCell ref="F34:F35"/>
    <mergeCell ref="E36:E37"/>
    <mergeCell ref="F36:F37"/>
    <mergeCell ref="E21:E22"/>
    <mergeCell ref="L28:L32"/>
    <mergeCell ref="I28:K28"/>
    <mergeCell ref="I30:K30"/>
    <mergeCell ref="I25:L25"/>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91" r:id="rId1"/>
  <headerFooter alignWithMargins="0">
    <oddHeader>&amp;C&amp;"Arial,Bold"&amp;12PTENURE IT00</oddHeader>
  </headerFooter>
</worksheet>
</file>

<file path=xl/worksheets/sheet2.xml><?xml version="1.0" encoding="utf-8"?>
<worksheet xmlns="http://schemas.openxmlformats.org/spreadsheetml/2006/main" xmlns:r="http://schemas.openxmlformats.org/officeDocument/2006/relationships">
  <dimension ref="A1:AB48"/>
  <sheetViews>
    <sheetView view="pageBreakPreview" zoomScale="75" zoomScaleSheetLayoutView="75" zoomScalePageLayoutView="0" workbookViewId="0" topLeftCell="A1">
      <selection activeCell="A1" sqref="A1"/>
    </sheetView>
  </sheetViews>
  <sheetFormatPr defaultColWidth="9.140625" defaultRowHeight="12.75"/>
  <cols>
    <col min="1" max="1" width="10.8515625" style="8" customWidth="1"/>
    <col min="2" max="2" width="3.00390625" style="8" customWidth="1"/>
    <col min="3" max="3" width="3.57421875" style="8" customWidth="1"/>
    <col min="4" max="4" width="6.57421875" style="8" customWidth="1"/>
    <col min="5" max="6" width="6.00390625" style="8" customWidth="1"/>
    <col min="7" max="7" width="6.421875" style="8" customWidth="1"/>
    <col min="8" max="8" width="6.57421875" style="8" customWidth="1"/>
    <col min="9" max="9" width="9.7109375" style="8" customWidth="1"/>
    <col min="10" max="10" width="7.140625" style="8" customWidth="1"/>
    <col min="11" max="11" width="5.57421875" style="8" customWidth="1"/>
    <col min="12" max="12" width="9.140625" style="8" customWidth="1"/>
    <col min="13" max="13" width="12.00390625" style="8" customWidth="1"/>
    <col min="14" max="14" width="7.57421875" style="8" customWidth="1"/>
    <col min="15" max="15" width="6.00390625" style="8" customWidth="1"/>
    <col min="16" max="16" width="21.28125" style="8" customWidth="1"/>
    <col min="17" max="17" width="17.57421875" style="8" customWidth="1"/>
    <col min="18" max="18" width="13.28125" style="8" customWidth="1"/>
    <col min="19" max="19" width="24.00390625" style="8" customWidth="1"/>
    <col min="20" max="20" width="11.7109375" style="8" customWidth="1"/>
    <col min="21" max="21" width="17.57421875" style="8" customWidth="1"/>
    <col min="22" max="22" width="13.28125" style="8" customWidth="1"/>
    <col min="23" max="23" width="24.00390625" style="8" customWidth="1"/>
    <col min="24" max="24" width="11.7109375" style="8" customWidth="1"/>
    <col min="25" max="26" width="12.28125" style="5" bestFit="1" customWidth="1"/>
    <col min="27" max="27" width="15.421875" style="27" customWidth="1"/>
    <col min="28" max="28" width="10.28125" style="28" customWidth="1"/>
    <col min="29" max="16384" width="9.140625" style="8" customWidth="1"/>
  </cols>
  <sheetData>
    <row r="1" spans="1:16" ht="12.75">
      <c r="A1" s="1" t="s">
        <v>465</v>
      </c>
      <c r="H1" s="2"/>
      <c r="L1" s="2"/>
      <c r="P1" s="2"/>
    </row>
    <row r="2" spans="1:16" ht="12.75">
      <c r="A2" s="240" t="s">
        <v>407</v>
      </c>
      <c r="H2" s="2"/>
      <c r="L2" s="2"/>
      <c r="P2" s="2"/>
    </row>
    <row r="3" spans="1:16" ht="12.75">
      <c r="A3" s="240" t="s">
        <v>466</v>
      </c>
      <c r="H3" s="2"/>
      <c r="L3" s="2"/>
      <c r="P3" s="2"/>
    </row>
    <row r="4" spans="1:16" ht="12.75">
      <c r="A4" t="s">
        <v>27</v>
      </c>
      <c r="B4" s="8" t="s">
        <v>467</v>
      </c>
      <c r="H4" s="2"/>
      <c r="L4" s="2"/>
      <c r="P4" s="2"/>
    </row>
    <row r="5" spans="8:16" ht="12.75">
      <c r="H5" s="2"/>
      <c r="L5" s="2"/>
      <c r="P5" s="2"/>
    </row>
    <row r="6" spans="1:16" ht="12.75">
      <c r="A6" s="8"/>
      <c r="B6" s="293" t="s">
        <v>331</v>
      </c>
      <c r="C6" s="8"/>
      <c r="H6" s="2"/>
      <c r="J6" s="8"/>
      <c r="L6" s="2"/>
      <c r="P6" s="8" t="s">
        <v>332</v>
      </c>
    </row>
    <row r="7" spans="1:28" ht="12.75">
      <c r="A7" s="4">
        <v>-1</v>
      </c>
      <c r="B7" s="4" t="s">
        <v>28</v>
      </c>
      <c r="D7" s="6"/>
      <c r="E7" s="6"/>
      <c r="F7" s="6"/>
      <c r="G7" s="6"/>
      <c r="H7" s="7"/>
      <c r="I7" s="6"/>
      <c r="K7" s="6"/>
      <c r="L7" s="7"/>
      <c r="M7" s="6"/>
      <c r="N7" s="6"/>
      <c r="O7" s="6"/>
      <c r="P7" s="295"/>
      <c r="Q7" s="10"/>
      <c r="R7" s="10"/>
      <c r="U7" s="10"/>
      <c r="V7" s="10"/>
      <c r="Y7" s="11">
        <f>SUM(AB28:AB47)</f>
        <v>3059</v>
      </c>
      <c r="Z7" s="56">
        <f>SUM(Y7)</f>
        <v>3059</v>
      </c>
      <c r="AA7" s="56">
        <f>SUM(Z7)</f>
        <v>3059</v>
      </c>
      <c r="AB7" s="56">
        <f>SUM(AA7)</f>
        <v>3059</v>
      </c>
    </row>
    <row r="8" spans="1:28" ht="12.75">
      <c r="A8" s="498" t="s">
        <v>429</v>
      </c>
      <c r="B8" s="296" t="s">
        <v>276</v>
      </c>
      <c r="D8" s="6"/>
      <c r="E8" s="6"/>
      <c r="F8" s="6"/>
      <c r="G8" s="6"/>
      <c r="H8" s="7"/>
      <c r="I8" s="6"/>
      <c r="K8" s="6"/>
      <c r="L8" s="2"/>
      <c r="M8" s="2"/>
      <c r="N8" s="2"/>
      <c r="O8" s="2"/>
      <c r="P8" s="6"/>
      <c r="Q8" s="2"/>
      <c r="R8" s="10"/>
      <c r="U8" s="2"/>
      <c r="V8" s="10"/>
      <c r="Y8" s="248">
        <f>SUM(Y29:Z29,Y33:Z33,Y38:Z38,Z47)</f>
        <v>18803</v>
      </c>
      <c r="Z8" s="1010">
        <f>SUM(Y8:Y9)</f>
        <v>18837</v>
      </c>
      <c r="AA8" s="1014">
        <f>SUM(Z8:Z12)</f>
        <v>19060</v>
      </c>
      <c r="AB8" s="1006">
        <f>SUM(AA8:AA13)</f>
        <v>19209</v>
      </c>
    </row>
    <row r="9" spans="1:28" ht="12.75">
      <c r="A9" s="107">
        <v>100</v>
      </c>
      <c r="B9" s="297" t="s">
        <v>337</v>
      </c>
      <c r="D9" s="6"/>
      <c r="E9" s="6"/>
      <c r="F9" s="6"/>
      <c r="G9" s="6"/>
      <c r="H9" s="7"/>
      <c r="I9" s="6"/>
      <c r="K9" s="6"/>
      <c r="L9" s="7"/>
      <c r="M9" s="6"/>
      <c r="N9" s="6"/>
      <c r="O9" s="6"/>
      <c r="P9" s="297" t="s">
        <v>337</v>
      </c>
      <c r="Q9" s="10"/>
      <c r="R9" s="10"/>
      <c r="U9" s="10"/>
      <c r="V9" s="10"/>
      <c r="Y9" s="250">
        <f>SUM(Y28:AA28,Y32:AA32,Y37:AA37,Y40:AA40,Y43:AA43)</f>
        <v>34</v>
      </c>
      <c r="Z9" s="1011"/>
      <c r="AA9" s="1012"/>
      <c r="AB9" s="1007"/>
    </row>
    <row r="10" spans="1:28" ht="12.75">
      <c r="A10" s="475" t="s">
        <v>377</v>
      </c>
      <c r="B10" s="296" t="s">
        <v>430</v>
      </c>
      <c r="D10" s="6"/>
      <c r="E10" s="6"/>
      <c r="F10" s="6"/>
      <c r="G10" s="6"/>
      <c r="H10" s="7"/>
      <c r="I10" s="6"/>
      <c r="K10" s="6"/>
      <c r="L10" s="7"/>
      <c r="M10" s="6"/>
      <c r="N10" s="6"/>
      <c r="O10" s="6"/>
      <c r="P10" s="6"/>
      <c r="Q10" s="10"/>
      <c r="R10" s="10"/>
      <c r="U10" s="10"/>
      <c r="V10" s="10"/>
      <c r="Y10" s="76">
        <f>SUM(Y30:Z30,Y34:Z35)</f>
        <v>68</v>
      </c>
      <c r="Z10" s="547">
        <f>Y10</f>
        <v>68</v>
      </c>
      <c r="AA10" s="1012"/>
      <c r="AB10" s="1007"/>
    </row>
    <row r="11" spans="1:28" ht="12.75">
      <c r="A11" s="475">
        <v>20000</v>
      </c>
      <c r="B11" s="297" t="s">
        <v>432</v>
      </c>
      <c r="D11" s="6"/>
      <c r="E11" s="6"/>
      <c r="F11" s="6"/>
      <c r="G11" s="6"/>
      <c r="H11" s="7"/>
      <c r="I11" s="6"/>
      <c r="K11" s="6"/>
      <c r="L11" s="7"/>
      <c r="M11" s="6"/>
      <c r="N11" s="6"/>
      <c r="O11" s="6"/>
      <c r="P11" s="297" t="s">
        <v>432</v>
      </c>
      <c r="Q11" s="10"/>
      <c r="R11" s="10"/>
      <c r="U11" s="10"/>
      <c r="V11" s="10"/>
      <c r="Y11" s="76">
        <f>SUM(AA31,AA36,AA39,AA42,AA45,Y46:AA46,AA47)</f>
        <v>56</v>
      </c>
      <c r="Z11" s="1012">
        <f>SUM(Y11:Y12)</f>
        <v>155</v>
      </c>
      <c r="AA11" s="1012"/>
      <c r="AB11" s="1007"/>
    </row>
    <row r="12" spans="1:28" ht="12.75">
      <c r="A12" s="475" t="s">
        <v>378</v>
      </c>
      <c r="B12" s="296" t="s">
        <v>431</v>
      </c>
      <c r="D12" s="6"/>
      <c r="E12" s="6"/>
      <c r="F12" s="6"/>
      <c r="G12" s="6"/>
      <c r="H12" s="7"/>
      <c r="I12" s="6"/>
      <c r="K12" s="6"/>
      <c r="L12" s="7"/>
      <c r="M12" s="6"/>
      <c r="N12" s="6"/>
      <c r="O12" s="6"/>
      <c r="P12" s="6"/>
      <c r="Q12" s="10"/>
      <c r="R12" s="10"/>
      <c r="U12" s="10"/>
      <c r="V12" s="10"/>
      <c r="Y12" s="76">
        <f>SUM(AA29:AA30,AA33:AA35,AA38,Y41:AA41,Y44:AA44)</f>
        <v>99</v>
      </c>
      <c r="Z12" s="1013"/>
      <c r="AA12" s="1013"/>
      <c r="AB12" s="1007"/>
    </row>
    <row r="13" spans="1:28" ht="12.75" customHeight="1">
      <c r="A13" s="23" t="s">
        <v>29</v>
      </c>
      <c r="B13" s="4" t="s">
        <v>30</v>
      </c>
      <c r="C13" s="8"/>
      <c r="H13" s="2"/>
      <c r="J13" s="8"/>
      <c r="L13" s="2"/>
      <c r="Q13" s="22"/>
      <c r="R13" s="22"/>
      <c r="U13" s="22"/>
      <c r="V13" s="22"/>
      <c r="Y13" s="24">
        <f>SUM(Y31:Z31,Y36:Z36,Y39:Z39,Y42:Z42,Y45:Z45,Y47)</f>
        <v>149</v>
      </c>
      <c r="Z13" s="58">
        <f>SUM(Y13)</f>
        <v>149</v>
      </c>
      <c r="AA13" s="58">
        <f>SUM(Z13)</f>
        <v>149</v>
      </c>
      <c r="AB13" s="1008"/>
    </row>
    <row r="14" spans="1:28" ht="13.5" thickBot="1">
      <c r="A14" s="20"/>
      <c r="B14" s="21"/>
      <c r="H14" s="2"/>
      <c r="J14" s="8"/>
      <c r="L14" s="2"/>
      <c r="Q14" s="25"/>
      <c r="R14" s="25"/>
      <c r="U14" s="25"/>
      <c r="V14" s="25"/>
      <c r="Y14" s="26"/>
      <c r="Z14" s="26"/>
      <c r="AA14" s="55">
        <f>SUM(AA7:AA13)</f>
        <v>22268</v>
      </c>
      <c r="AB14" s="55">
        <f>SUM(AB7:AB13)</f>
        <v>22268</v>
      </c>
    </row>
    <row r="15" spans="1:27" ht="13.5" thickTop="1">
      <c r="A15" s="20"/>
      <c r="B15" s="21"/>
      <c r="H15" s="2"/>
      <c r="L15" s="2"/>
      <c r="P15" s="2"/>
      <c r="Q15" s="25"/>
      <c r="R15" s="25"/>
      <c r="U15" s="25"/>
      <c r="V15" s="25"/>
      <c r="Y15" s="26"/>
      <c r="Z15" s="26"/>
      <c r="AA15" s="246"/>
    </row>
    <row r="16" spans="1:28" ht="81.75" customHeight="1">
      <c r="A16" s="1009" t="s">
        <v>433</v>
      </c>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row>
    <row r="17" spans="1:27" ht="12.75" customHeight="1">
      <c r="A17" s="891" t="s">
        <v>550</v>
      </c>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26"/>
      <c r="Z17" s="26"/>
      <c r="AA17" s="246"/>
    </row>
    <row r="18" spans="1:27" ht="12.75" customHeight="1">
      <c r="A18" s="891" t="s">
        <v>468</v>
      </c>
      <c r="B18" s="891"/>
      <c r="C18" s="891"/>
      <c r="D18" s="891"/>
      <c r="E18" s="891"/>
      <c r="F18" s="891"/>
      <c r="G18" s="891"/>
      <c r="H18" s="891"/>
      <c r="I18" s="891"/>
      <c r="J18" s="891"/>
      <c r="K18" s="891"/>
      <c r="L18" s="891"/>
      <c r="M18" s="891"/>
      <c r="N18" s="891"/>
      <c r="O18" s="891"/>
      <c r="P18" s="891"/>
      <c r="Q18" s="891"/>
      <c r="R18" s="891"/>
      <c r="S18" s="891"/>
      <c r="T18" s="891"/>
      <c r="U18" s="891"/>
      <c r="V18" s="891"/>
      <c r="W18" s="891"/>
      <c r="X18" s="891"/>
      <c r="Y18" s="26"/>
      <c r="Z18" s="26"/>
      <c r="AA18" s="246"/>
    </row>
    <row r="19" spans="1:27" ht="13.5" thickBot="1">
      <c r="A19" s="292"/>
      <c r="B19" s="292"/>
      <c r="C19" s="292"/>
      <c r="D19" s="292"/>
      <c r="E19" s="292"/>
      <c r="F19" s="292"/>
      <c r="G19" s="292"/>
      <c r="H19" s="292"/>
      <c r="I19" s="292"/>
      <c r="J19" s="292"/>
      <c r="K19" s="292"/>
      <c r="L19" s="292"/>
      <c r="M19" s="292"/>
      <c r="N19" s="292"/>
      <c r="O19" s="292"/>
      <c r="P19" s="292"/>
      <c r="Q19" s="25"/>
      <c r="R19" s="25"/>
      <c r="U19" s="25"/>
      <c r="V19" s="25"/>
      <c r="Y19" s="26"/>
      <c r="Z19" s="26"/>
      <c r="AA19" s="246"/>
    </row>
    <row r="20" spans="1:28" ht="12.75" customHeight="1">
      <c r="A20" s="1" t="s">
        <v>465</v>
      </c>
      <c r="B20" s="289"/>
      <c r="C20" s="289"/>
      <c r="D20" s="289"/>
      <c r="E20" s="289"/>
      <c r="F20" s="289"/>
      <c r="G20" s="289"/>
      <c r="H20" s="289"/>
      <c r="I20" s="289"/>
      <c r="J20" s="289"/>
      <c r="K20" s="289"/>
      <c r="L20" s="289"/>
      <c r="M20" s="289"/>
      <c r="N20" s="289"/>
      <c r="O20" s="289"/>
      <c r="P20" s="289"/>
      <c r="Q20" s="974" t="s">
        <v>44</v>
      </c>
      <c r="R20" s="968"/>
      <c r="S20" s="968"/>
      <c r="T20" s="968"/>
      <c r="U20" s="967" t="s">
        <v>44</v>
      </c>
      <c r="V20" s="968"/>
      <c r="W20" s="968"/>
      <c r="X20" s="968"/>
      <c r="Y20" s="967" t="s">
        <v>44</v>
      </c>
      <c r="Z20" s="968"/>
      <c r="AA20" s="968"/>
      <c r="AB20" s="996"/>
    </row>
    <row r="21" spans="1:28" ht="12.75">
      <c r="A21" s="289"/>
      <c r="B21" s="289"/>
      <c r="C21" s="289"/>
      <c r="D21" s="289"/>
      <c r="E21" s="289"/>
      <c r="F21" s="289"/>
      <c r="G21" s="289"/>
      <c r="H21" s="289"/>
      <c r="I21" s="289"/>
      <c r="J21" s="289"/>
      <c r="K21" s="289"/>
      <c r="L21" s="289"/>
      <c r="M21" s="289"/>
      <c r="N21" s="289"/>
      <c r="O21" s="289"/>
      <c r="P21" s="289"/>
      <c r="Q21" s="975" t="s">
        <v>45</v>
      </c>
      <c r="R21" s="970"/>
      <c r="S21" s="970"/>
      <c r="T21" s="970"/>
      <c r="U21" s="969" t="s">
        <v>45</v>
      </c>
      <c r="V21" s="970"/>
      <c r="W21" s="970"/>
      <c r="X21" s="970"/>
      <c r="Y21" s="969" t="s">
        <v>45</v>
      </c>
      <c r="Z21" s="970"/>
      <c r="AA21" s="970"/>
      <c r="AB21" s="997"/>
    </row>
    <row r="22" spans="1:28" ht="12.75">
      <c r="A22" s="289"/>
      <c r="B22" s="289"/>
      <c r="C22" s="289"/>
      <c r="D22" s="289"/>
      <c r="E22" s="289"/>
      <c r="F22" s="289"/>
      <c r="G22" s="289"/>
      <c r="H22" s="289"/>
      <c r="I22" s="289"/>
      <c r="J22" s="289"/>
      <c r="K22" s="289"/>
      <c r="L22" s="289"/>
      <c r="M22" s="289"/>
      <c r="N22" s="289"/>
      <c r="O22" s="289"/>
      <c r="P22" s="289"/>
      <c r="Q22" s="975" t="s">
        <v>46</v>
      </c>
      <c r="R22" s="970"/>
      <c r="S22" s="971"/>
      <c r="T22" s="690" t="s">
        <v>48</v>
      </c>
      <c r="U22" s="969" t="s">
        <v>46</v>
      </c>
      <c r="V22" s="970"/>
      <c r="W22" s="971"/>
      <c r="X22" s="690" t="s">
        <v>48</v>
      </c>
      <c r="Y22" s="969" t="s">
        <v>46</v>
      </c>
      <c r="Z22" s="970"/>
      <c r="AA22" s="971"/>
      <c r="AB22" s="29" t="s">
        <v>48</v>
      </c>
    </row>
    <row r="23" spans="1:28" ht="12.75" customHeight="1">
      <c r="A23" s="289"/>
      <c r="B23" s="289"/>
      <c r="C23" s="289"/>
      <c r="D23" s="289"/>
      <c r="E23" s="289"/>
      <c r="F23" s="289"/>
      <c r="G23" s="289"/>
      <c r="H23" s="289"/>
      <c r="I23" s="289"/>
      <c r="J23" s="289"/>
      <c r="K23" s="289"/>
      <c r="L23" s="289"/>
      <c r="M23" s="289"/>
      <c r="N23" s="289"/>
      <c r="O23" s="289"/>
      <c r="P23" s="289"/>
      <c r="Q23" s="956" t="s">
        <v>47</v>
      </c>
      <c r="R23" s="957"/>
      <c r="S23" s="950"/>
      <c r="T23" s="958" t="s">
        <v>49</v>
      </c>
      <c r="U23" s="972" t="s">
        <v>47</v>
      </c>
      <c r="V23" s="957"/>
      <c r="W23" s="950"/>
      <c r="X23" s="958" t="s">
        <v>49</v>
      </c>
      <c r="Y23" s="972" t="s">
        <v>47</v>
      </c>
      <c r="Z23" s="957"/>
      <c r="AA23" s="950"/>
      <c r="AB23" s="993" t="s">
        <v>49</v>
      </c>
    </row>
    <row r="24" spans="1:28" ht="12.75" customHeight="1">
      <c r="A24" s="289"/>
      <c r="B24" s="289"/>
      <c r="C24" s="289"/>
      <c r="D24" s="289"/>
      <c r="E24" s="289"/>
      <c r="F24" s="289"/>
      <c r="G24" s="289"/>
      <c r="H24" s="289"/>
      <c r="I24" s="289"/>
      <c r="J24" s="289"/>
      <c r="K24" s="289"/>
      <c r="L24" s="289"/>
      <c r="M24" s="289"/>
      <c r="N24" s="289"/>
      <c r="O24" s="289"/>
      <c r="P24" s="289"/>
      <c r="Q24" s="959" t="s">
        <v>32</v>
      </c>
      <c r="R24" s="960"/>
      <c r="S24" s="961"/>
      <c r="T24" s="958"/>
      <c r="U24" s="994" t="s">
        <v>32</v>
      </c>
      <c r="V24" s="960"/>
      <c r="W24" s="961"/>
      <c r="X24" s="958"/>
      <c r="Y24" s="994" t="s">
        <v>32</v>
      </c>
      <c r="Z24" s="960"/>
      <c r="AA24" s="961"/>
      <c r="AB24" s="993"/>
    </row>
    <row r="25" spans="1:28" ht="12.75" customHeight="1">
      <c r="A25" s="289"/>
      <c r="B25" s="289"/>
      <c r="C25" s="289"/>
      <c r="D25" s="289"/>
      <c r="E25" s="289"/>
      <c r="F25" s="289"/>
      <c r="G25" s="289"/>
      <c r="H25" s="289"/>
      <c r="I25" s="289"/>
      <c r="J25" s="289"/>
      <c r="K25" s="289"/>
      <c r="L25" s="289"/>
      <c r="M25" s="289"/>
      <c r="N25" s="289"/>
      <c r="O25" s="289"/>
      <c r="P25" s="289"/>
      <c r="Q25" s="962" t="s">
        <v>68</v>
      </c>
      <c r="R25" s="963"/>
      <c r="S25" s="937"/>
      <c r="T25" s="958"/>
      <c r="U25" s="995" t="s">
        <v>68</v>
      </c>
      <c r="V25" s="963"/>
      <c r="W25" s="937"/>
      <c r="X25" s="958"/>
      <c r="Y25" s="995" t="s">
        <v>68</v>
      </c>
      <c r="Z25" s="963"/>
      <c r="AA25" s="937"/>
      <c r="AB25" s="993"/>
    </row>
    <row r="26" spans="1:28" ht="12.75">
      <c r="A26" s="289"/>
      <c r="B26" s="289"/>
      <c r="C26" s="289"/>
      <c r="D26" s="289"/>
      <c r="E26" s="289"/>
      <c r="F26" s="289"/>
      <c r="G26" s="289"/>
      <c r="H26" s="289"/>
      <c r="I26" s="289"/>
      <c r="J26" s="289"/>
      <c r="K26" s="289"/>
      <c r="L26" s="289"/>
      <c r="M26" s="289"/>
      <c r="N26" s="289"/>
      <c r="O26" s="289"/>
      <c r="P26" s="289"/>
      <c r="Q26" s="32" t="s">
        <v>75</v>
      </c>
      <c r="R26" s="62" t="s">
        <v>70</v>
      </c>
      <c r="S26" s="62">
        <v>19</v>
      </c>
      <c r="T26" s="958"/>
      <c r="U26" s="747" t="s">
        <v>75</v>
      </c>
      <c r="V26" s="62" t="s">
        <v>70</v>
      </c>
      <c r="W26" s="62">
        <v>19</v>
      </c>
      <c r="X26" s="958"/>
      <c r="Y26" s="747" t="s">
        <v>75</v>
      </c>
      <c r="Z26" s="62" t="s">
        <v>70</v>
      </c>
      <c r="AA26" s="62">
        <v>19</v>
      </c>
      <c r="AB26" s="993"/>
    </row>
    <row r="27" spans="1:28" ht="27" customHeight="1" thickBot="1">
      <c r="A27" s="247"/>
      <c r="B27" s="247"/>
      <c r="C27" s="247"/>
      <c r="D27" s="289"/>
      <c r="E27" s="289"/>
      <c r="F27" s="289"/>
      <c r="G27" s="289"/>
      <c r="H27" s="289"/>
      <c r="I27" s="289"/>
      <c r="J27" s="289"/>
      <c r="K27" s="289"/>
      <c r="L27" s="289"/>
      <c r="M27" s="289"/>
      <c r="N27" s="289"/>
      <c r="O27" s="289"/>
      <c r="P27" s="289"/>
      <c r="Q27" s="32" t="s">
        <v>69</v>
      </c>
      <c r="R27" s="30" t="s">
        <v>71</v>
      </c>
      <c r="S27" s="30" t="s">
        <v>43</v>
      </c>
      <c r="T27" s="958"/>
      <c r="U27" s="747" t="s">
        <v>69</v>
      </c>
      <c r="V27" s="30" t="s">
        <v>71</v>
      </c>
      <c r="W27" s="30" t="s">
        <v>43</v>
      </c>
      <c r="X27" s="958"/>
      <c r="Y27" s="747" t="s">
        <v>69</v>
      </c>
      <c r="Z27" s="30" t="s">
        <v>71</v>
      </c>
      <c r="AA27" s="30" t="s">
        <v>43</v>
      </c>
      <c r="AB27" s="993"/>
    </row>
    <row r="28" spans="1:28" ht="24" customHeight="1">
      <c r="A28" s="896" t="s">
        <v>291</v>
      </c>
      <c r="B28" s="898" t="s">
        <v>265</v>
      </c>
      <c r="C28" s="900">
        <v>1</v>
      </c>
      <c r="D28" s="903" t="s">
        <v>264</v>
      </c>
      <c r="E28" s="906" t="s">
        <v>295</v>
      </c>
      <c r="F28" s="898" t="s">
        <v>269</v>
      </c>
      <c r="G28" s="518" t="s">
        <v>279</v>
      </c>
      <c r="H28" s="519" t="s">
        <v>280</v>
      </c>
      <c r="I28" s="520"/>
      <c r="J28" s="521"/>
      <c r="K28" s="522"/>
      <c r="L28" s="523"/>
      <c r="M28" s="520"/>
      <c r="N28" s="521"/>
      <c r="O28" s="522"/>
      <c r="P28" s="524"/>
      <c r="Q28" s="973">
        <v>100</v>
      </c>
      <c r="R28" s="913"/>
      <c r="S28" s="914"/>
      <c r="T28" s="976">
        <v>-1</v>
      </c>
      <c r="U28" s="912">
        <v>100</v>
      </c>
      <c r="V28" s="913"/>
      <c r="W28" s="914"/>
      <c r="X28" s="979">
        <v>-1</v>
      </c>
      <c r="Y28" s="749">
        <v>10</v>
      </c>
      <c r="Z28" s="144">
        <v>1</v>
      </c>
      <c r="AA28" s="122">
        <v>0</v>
      </c>
      <c r="AB28" s="742">
        <v>0</v>
      </c>
    </row>
    <row r="29" spans="1:28" ht="32.25" customHeight="1">
      <c r="A29" s="897"/>
      <c r="B29" s="899"/>
      <c r="C29" s="901"/>
      <c r="D29" s="904"/>
      <c r="E29" s="907"/>
      <c r="F29" s="899"/>
      <c r="G29" s="887" t="s">
        <v>278</v>
      </c>
      <c r="H29" s="911" t="s">
        <v>67</v>
      </c>
      <c r="I29" s="889" t="s">
        <v>12</v>
      </c>
      <c r="J29" s="924" t="s">
        <v>9</v>
      </c>
      <c r="K29" s="249" t="s">
        <v>102</v>
      </c>
      <c r="L29" s="525" t="s">
        <v>286</v>
      </c>
      <c r="M29" s="526"/>
      <c r="N29" s="527"/>
      <c r="O29" s="249"/>
      <c r="P29" s="528"/>
      <c r="Q29" s="983" t="s">
        <v>413</v>
      </c>
      <c r="R29" s="916"/>
      <c r="S29" s="894" t="s">
        <v>415</v>
      </c>
      <c r="T29" s="977"/>
      <c r="U29" s="915" t="s">
        <v>297</v>
      </c>
      <c r="V29" s="916"/>
      <c r="W29" s="894" t="s">
        <v>405</v>
      </c>
      <c r="X29" s="980"/>
      <c r="Y29" s="750">
        <v>6937</v>
      </c>
      <c r="Z29" s="338">
        <v>114</v>
      </c>
      <c r="AA29" s="313">
        <v>4</v>
      </c>
      <c r="AB29" s="743">
        <v>0</v>
      </c>
    </row>
    <row r="30" spans="1:28" ht="32.25" customHeight="1" thickBot="1">
      <c r="A30" s="897"/>
      <c r="B30" s="899"/>
      <c r="C30" s="901"/>
      <c r="D30" s="904"/>
      <c r="E30" s="907"/>
      <c r="F30" s="899"/>
      <c r="G30" s="888"/>
      <c r="H30" s="905"/>
      <c r="I30" s="890"/>
      <c r="J30" s="909"/>
      <c r="K30" s="249" t="s">
        <v>96</v>
      </c>
      <c r="L30" s="525" t="s">
        <v>408</v>
      </c>
      <c r="M30" s="270"/>
      <c r="N30" s="288"/>
      <c r="O30" s="249"/>
      <c r="P30" s="528"/>
      <c r="Q30" s="982" t="s">
        <v>414</v>
      </c>
      <c r="R30" s="952"/>
      <c r="S30" s="895"/>
      <c r="T30" s="977"/>
      <c r="U30" s="951" t="s">
        <v>340</v>
      </c>
      <c r="V30" s="952"/>
      <c r="W30" s="895"/>
      <c r="X30" s="980"/>
      <c r="Y30" s="751">
        <v>64</v>
      </c>
      <c r="Z30" s="344">
        <v>1</v>
      </c>
      <c r="AA30" s="745">
        <v>0</v>
      </c>
      <c r="AB30" s="743">
        <v>0</v>
      </c>
    </row>
    <row r="31" spans="1:28" ht="18.75" customHeight="1" thickBot="1">
      <c r="A31" s="897"/>
      <c r="B31" s="899"/>
      <c r="C31" s="902"/>
      <c r="D31" s="905"/>
      <c r="E31" s="908"/>
      <c r="F31" s="909"/>
      <c r="G31" s="532" t="s">
        <v>62</v>
      </c>
      <c r="H31" s="533" t="s">
        <v>29</v>
      </c>
      <c r="I31" s="534"/>
      <c r="J31" s="535"/>
      <c r="K31" s="532"/>
      <c r="L31" s="536"/>
      <c r="M31" s="537"/>
      <c r="N31" s="538"/>
      <c r="O31" s="532"/>
      <c r="P31" s="539"/>
      <c r="Q31" s="933" t="s">
        <v>29</v>
      </c>
      <c r="R31" s="918"/>
      <c r="S31" s="478">
        <v>20000</v>
      </c>
      <c r="T31" s="977"/>
      <c r="U31" s="917" t="s">
        <v>29</v>
      </c>
      <c r="V31" s="918"/>
      <c r="W31" s="695">
        <v>20000</v>
      </c>
      <c r="X31" s="980"/>
      <c r="Y31" s="752">
        <v>5</v>
      </c>
      <c r="Z31" s="81">
        <v>0</v>
      </c>
      <c r="AA31" s="342">
        <v>0</v>
      </c>
      <c r="AB31" s="743">
        <v>0</v>
      </c>
    </row>
    <row r="32" spans="1:28" ht="24" customHeight="1">
      <c r="A32" s="897"/>
      <c r="B32" s="899"/>
      <c r="C32" s="931" t="s">
        <v>61</v>
      </c>
      <c r="D32" s="911" t="s">
        <v>303</v>
      </c>
      <c r="E32" s="889" t="s">
        <v>305</v>
      </c>
      <c r="F32" s="924" t="s">
        <v>298</v>
      </c>
      <c r="G32" s="529" t="s">
        <v>282</v>
      </c>
      <c r="H32" s="298" t="s">
        <v>281</v>
      </c>
      <c r="I32" s="527"/>
      <c r="J32" s="527"/>
      <c r="K32" s="529"/>
      <c r="L32" s="298"/>
      <c r="M32" s="527"/>
      <c r="N32" s="527"/>
      <c r="O32" s="529"/>
      <c r="P32" s="298"/>
      <c r="Q32" s="940">
        <v>100</v>
      </c>
      <c r="R32" s="920"/>
      <c r="S32" s="921"/>
      <c r="T32" s="977"/>
      <c r="U32" s="919">
        <v>100</v>
      </c>
      <c r="V32" s="920"/>
      <c r="W32" s="921"/>
      <c r="X32" s="980"/>
      <c r="Y32" s="753">
        <v>23</v>
      </c>
      <c r="Z32" s="157">
        <v>0</v>
      </c>
      <c r="AA32" s="254">
        <v>0</v>
      </c>
      <c r="AB32" s="743">
        <v>0</v>
      </c>
    </row>
    <row r="33" spans="1:28" ht="31.5" customHeight="1">
      <c r="A33" s="897"/>
      <c r="B33" s="899"/>
      <c r="C33" s="901"/>
      <c r="D33" s="904"/>
      <c r="E33" s="910"/>
      <c r="F33" s="899"/>
      <c r="G33" s="887" t="s">
        <v>278</v>
      </c>
      <c r="H33" s="911" t="s">
        <v>67</v>
      </c>
      <c r="I33" s="889" t="s">
        <v>304</v>
      </c>
      <c r="J33" s="924" t="s">
        <v>293</v>
      </c>
      <c r="K33" s="887" t="s">
        <v>102</v>
      </c>
      <c r="L33" s="911" t="s">
        <v>15</v>
      </c>
      <c r="M33" s="889" t="s">
        <v>12</v>
      </c>
      <c r="N33" s="924" t="s">
        <v>9</v>
      </c>
      <c r="O33" s="249" t="s">
        <v>102</v>
      </c>
      <c r="P33" s="272" t="s">
        <v>286</v>
      </c>
      <c r="Q33" s="983" t="s">
        <v>413</v>
      </c>
      <c r="R33" s="916"/>
      <c r="S33" s="477" t="s">
        <v>416</v>
      </c>
      <c r="T33" s="977"/>
      <c r="U33" s="922" t="s">
        <v>299</v>
      </c>
      <c r="V33" s="923"/>
      <c r="W33" s="477" t="s">
        <v>406</v>
      </c>
      <c r="X33" s="980"/>
      <c r="Y33" s="750">
        <v>98</v>
      </c>
      <c r="Z33" s="338">
        <v>0</v>
      </c>
      <c r="AA33" s="312">
        <v>0</v>
      </c>
      <c r="AB33" s="743">
        <v>0</v>
      </c>
    </row>
    <row r="34" spans="1:28" ht="31.5" customHeight="1">
      <c r="A34" s="897"/>
      <c r="B34" s="899"/>
      <c r="C34" s="901"/>
      <c r="D34" s="904"/>
      <c r="E34" s="910"/>
      <c r="F34" s="899"/>
      <c r="G34" s="932"/>
      <c r="H34" s="904"/>
      <c r="I34" s="910"/>
      <c r="J34" s="899"/>
      <c r="K34" s="888"/>
      <c r="L34" s="905"/>
      <c r="M34" s="890"/>
      <c r="N34" s="909"/>
      <c r="O34" s="249" t="s">
        <v>96</v>
      </c>
      <c r="P34" s="272" t="s">
        <v>408</v>
      </c>
      <c r="Q34" s="955" t="s">
        <v>414</v>
      </c>
      <c r="R34" s="928"/>
      <c r="S34" s="892" t="s">
        <v>416</v>
      </c>
      <c r="T34" s="977"/>
      <c r="U34" s="927" t="s">
        <v>412</v>
      </c>
      <c r="V34" s="928"/>
      <c r="W34" s="892" t="s">
        <v>406</v>
      </c>
      <c r="X34" s="980"/>
      <c r="Y34" s="754">
        <v>0</v>
      </c>
      <c r="Z34" s="479">
        <v>1</v>
      </c>
      <c r="AA34" s="313">
        <v>0</v>
      </c>
      <c r="AB34" s="743">
        <v>0</v>
      </c>
    </row>
    <row r="35" spans="1:28" ht="31.5" customHeight="1" thickBot="1">
      <c r="A35" s="897"/>
      <c r="B35" s="899"/>
      <c r="C35" s="901"/>
      <c r="D35" s="904"/>
      <c r="E35" s="910"/>
      <c r="F35" s="899"/>
      <c r="G35" s="888"/>
      <c r="H35" s="905"/>
      <c r="I35" s="890"/>
      <c r="J35" s="909"/>
      <c r="K35" s="540" t="s">
        <v>96</v>
      </c>
      <c r="L35" s="541" t="s">
        <v>294</v>
      </c>
      <c r="M35" s="542"/>
      <c r="N35" s="542"/>
      <c r="O35" s="543"/>
      <c r="P35" s="544"/>
      <c r="Q35" s="984"/>
      <c r="R35" s="930"/>
      <c r="S35" s="893"/>
      <c r="T35" s="977"/>
      <c r="U35" s="929"/>
      <c r="V35" s="930"/>
      <c r="W35" s="893"/>
      <c r="X35" s="980"/>
      <c r="Y35" s="755">
        <v>2</v>
      </c>
      <c r="Z35" s="480">
        <v>0</v>
      </c>
      <c r="AA35" s="481">
        <v>0</v>
      </c>
      <c r="AB35" s="743">
        <v>0</v>
      </c>
    </row>
    <row r="36" spans="1:28" ht="18.75" customHeight="1" thickBot="1">
      <c r="A36" s="897"/>
      <c r="B36" s="899"/>
      <c r="C36" s="902"/>
      <c r="D36" s="905"/>
      <c r="E36" s="890"/>
      <c r="F36" s="909"/>
      <c r="G36" s="532" t="s">
        <v>62</v>
      </c>
      <c r="H36" s="533" t="s">
        <v>29</v>
      </c>
      <c r="I36" s="534"/>
      <c r="J36" s="535"/>
      <c r="K36" s="543"/>
      <c r="L36" s="541"/>
      <c r="M36" s="542"/>
      <c r="N36" s="542"/>
      <c r="O36" s="543"/>
      <c r="P36" s="541"/>
      <c r="Q36" s="933" t="s">
        <v>29</v>
      </c>
      <c r="R36" s="918"/>
      <c r="S36" s="478">
        <v>20000</v>
      </c>
      <c r="T36" s="977"/>
      <c r="U36" s="917" t="s">
        <v>29</v>
      </c>
      <c r="V36" s="918"/>
      <c r="W36" s="695">
        <v>20000</v>
      </c>
      <c r="X36" s="980"/>
      <c r="Y36" s="752"/>
      <c r="Z36" s="81"/>
      <c r="AA36" s="342"/>
      <c r="AB36" s="743"/>
    </row>
    <row r="37" spans="1:28" ht="24" customHeight="1">
      <c r="A37" s="897"/>
      <c r="B37" s="899"/>
      <c r="C37" s="901">
        <v>0</v>
      </c>
      <c r="D37" s="904" t="s">
        <v>268</v>
      </c>
      <c r="E37" s="910" t="s">
        <v>292</v>
      </c>
      <c r="F37" s="899" t="s">
        <v>266</v>
      </c>
      <c r="G37" s="932" t="s">
        <v>88</v>
      </c>
      <c r="H37" s="937" t="s">
        <v>272</v>
      </c>
      <c r="I37" s="938" t="s">
        <v>273</v>
      </c>
      <c r="J37" s="939" t="s">
        <v>274</v>
      </c>
      <c r="K37" s="260" t="s">
        <v>279</v>
      </c>
      <c r="L37" s="925" t="s">
        <v>280</v>
      </c>
      <c r="M37" s="925"/>
      <c r="N37" s="925"/>
      <c r="O37" s="925"/>
      <c r="P37" s="926"/>
      <c r="Q37" s="940">
        <v>100</v>
      </c>
      <c r="R37" s="920"/>
      <c r="S37" s="921"/>
      <c r="T37" s="977"/>
      <c r="U37" s="919">
        <v>100</v>
      </c>
      <c r="V37" s="920"/>
      <c r="W37" s="921"/>
      <c r="X37" s="980"/>
      <c r="Y37" s="753"/>
      <c r="Z37" s="157"/>
      <c r="AA37" s="254"/>
      <c r="AB37" s="743"/>
    </row>
    <row r="38" spans="1:28" ht="33.75" customHeight="1" thickBot="1">
      <c r="A38" s="897"/>
      <c r="B38" s="899"/>
      <c r="C38" s="901"/>
      <c r="D38" s="904"/>
      <c r="E38" s="910"/>
      <c r="F38" s="899"/>
      <c r="G38" s="932"/>
      <c r="H38" s="937"/>
      <c r="I38" s="938"/>
      <c r="J38" s="939"/>
      <c r="K38" s="260" t="s">
        <v>278</v>
      </c>
      <c r="L38" s="941" t="s">
        <v>67</v>
      </c>
      <c r="M38" s="941"/>
      <c r="N38" s="941"/>
      <c r="O38" s="941"/>
      <c r="P38" s="942"/>
      <c r="Q38" s="947" t="s">
        <v>417</v>
      </c>
      <c r="R38" s="946"/>
      <c r="S38" s="476" t="s">
        <v>419</v>
      </c>
      <c r="T38" s="977"/>
      <c r="U38" s="945" t="s">
        <v>301</v>
      </c>
      <c r="V38" s="946"/>
      <c r="W38" s="476" t="s">
        <v>411</v>
      </c>
      <c r="X38" s="980"/>
      <c r="Y38" s="750">
        <v>574</v>
      </c>
      <c r="Z38" s="338">
        <v>119</v>
      </c>
      <c r="AA38" s="312">
        <v>2</v>
      </c>
      <c r="AB38" s="743">
        <v>0</v>
      </c>
    </row>
    <row r="39" spans="1:28" ht="18.75" customHeight="1" thickBot="1">
      <c r="A39" s="897"/>
      <c r="B39" s="899"/>
      <c r="C39" s="901"/>
      <c r="D39" s="904"/>
      <c r="E39" s="910"/>
      <c r="F39" s="899"/>
      <c r="G39" s="932"/>
      <c r="H39" s="937"/>
      <c r="I39" s="938"/>
      <c r="J39" s="939"/>
      <c r="K39" s="543" t="s">
        <v>62</v>
      </c>
      <c r="L39" s="943" t="s">
        <v>29</v>
      </c>
      <c r="M39" s="943"/>
      <c r="N39" s="943"/>
      <c r="O39" s="943"/>
      <c r="P39" s="944"/>
      <c r="Q39" s="933" t="s">
        <v>29</v>
      </c>
      <c r="R39" s="918"/>
      <c r="S39" s="517">
        <v>20000</v>
      </c>
      <c r="T39" s="977"/>
      <c r="U39" s="917" t="s">
        <v>29</v>
      </c>
      <c r="V39" s="918"/>
      <c r="W39" s="517">
        <v>20000</v>
      </c>
      <c r="X39" s="980"/>
      <c r="Y39" s="752">
        <v>3</v>
      </c>
      <c r="Z39" s="81">
        <v>1</v>
      </c>
      <c r="AA39" s="545">
        <v>0</v>
      </c>
      <c r="AB39" s="743">
        <v>0</v>
      </c>
    </row>
    <row r="40" spans="1:28" ht="39.75" customHeight="1">
      <c r="A40" s="897"/>
      <c r="B40" s="899"/>
      <c r="C40" s="901"/>
      <c r="D40" s="904"/>
      <c r="E40" s="910"/>
      <c r="F40" s="899"/>
      <c r="G40" s="887" t="s">
        <v>61</v>
      </c>
      <c r="H40" s="949" t="s">
        <v>302</v>
      </c>
      <c r="I40" s="889" t="s">
        <v>426</v>
      </c>
      <c r="J40" s="924" t="s">
        <v>427</v>
      </c>
      <c r="K40" s="887" t="s">
        <v>102</v>
      </c>
      <c r="L40" s="949" t="s">
        <v>420</v>
      </c>
      <c r="M40" s="999" t="s">
        <v>421</v>
      </c>
      <c r="N40" s="924" t="s">
        <v>275</v>
      </c>
      <c r="O40" s="543" t="s">
        <v>279</v>
      </c>
      <c r="P40" s="544" t="s">
        <v>280</v>
      </c>
      <c r="Q40" s="940">
        <v>100</v>
      </c>
      <c r="R40" s="920"/>
      <c r="S40" s="921"/>
      <c r="T40" s="977"/>
      <c r="U40" s="919">
        <v>100</v>
      </c>
      <c r="V40" s="920"/>
      <c r="W40" s="921"/>
      <c r="X40" s="980"/>
      <c r="Y40" s="753"/>
      <c r="Z40" s="157"/>
      <c r="AA40" s="254"/>
      <c r="AB40" s="743"/>
    </row>
    <row r="41" spans="1:28" ht="39.75" customHeight="1" thickBot="1">
      <c r="A41" s="897"/>
      <c r="B41" s="899"/>
      <c r="C41" s="901"/>
      <c r="D41" s="904"/>
      <c r="E41" s="910"/>
      <c r="F41" s="899"/>
      <c r="G41" s="932"/>
      <c r="H41" s="937"/>
      <c r="I41" s="910"/>
      <c r="J41" s="899"/>
      <c r="K41" s="932"/>
      <c r="L41" s="937"/>
      <c r="M41" s="907"/>
      <c r="N41" s="899"/>
      <c r="O41" s="260" t="s">
        <v>278</v>
      </c>
      <c r="P41" s="530" t="s">
        <v>67</v>
      </c>
      <c r="Q41" s="955" t="s">
        <v>418</v>
      </c>
      <c r="R41" s="953"/>
      <c r="S41" s="954"/>
      <c r="T41" s="977"/>
      <c r="U41" s="927" t="s">
        <v>341</v>
      </c>
      <c r="V41" s="953"/>
      <c r="W41" s="954"/>
      <c r="X41" s="980"/>
      <c r="Y41" s="751">
        <v>85</v>
      </c>
      <c r="Z41" s="145">
        <v>7</v>
      </c>
      <c r="AA41" s="154">
        <v>1</v>
      </c>
      <c r="AB41" s="743">
        <v>0</v>
      </c>
    </row>
    <row r="42" spans="1:28" ht="39.75" customHeight="1" thickBot="1">
      <c r="A42" s="897"/>
      <c r="B42" s="899"/>
      <c r="C42" s="901"/>
      <c r="D42" s="904"/>
      <c r="E42" s="910"/>
      <c r="F42" s="899"/>
      <c r="G42" s="932"/>
      <c r="H42" s="937"/>
      <c r="I42" s="910"/>
      <c r="J42" s="899"/>
      <c r="K42" s="888"/>
      <c r="L42" s="937"/>
      <c r="M42" s="908"/>
      <c r="N42" s="909"/>
      <c r="O42" s="543" t="s">
        <v>62</v>
      </c>
      <c r="P42" s="533" t="s">
        <v>29</v>
      </c>
      <c r="Q42" s="933" t="s">
        <v>29</v>
      </c>
      <c r="R42" s="918"/>
      <c r="S42" s="517">
        <v>20000</v>
      </c>
      <c r="T42" s="977"/>
      <c r="U42" s="917" t="s">
        <v>29</v>
      </c>
      <c r="V42" s="918"/>
      <c r="W42" s="517">
        <v>20000</v>
      </c>
      <c r="X42" s="980"/>
      <c r="Y42" s="752">
        <v>1</v>
      </c>
      <c r="Z42" s="81">
        <v>0</v>
      </c>
      <c r="AA42" s="545">
        <v>0</v>
      </c>
      <c r="AB42" s="743">
        <v>0</v>
      </c>
    </row>
    <row r="43" spans="1:28" ht="39.75" customHeight="1">
      <c r="A43" s="897"/>
      <c r="B43" s="899"/>
      <c r="C43" s="901"/>
      <c r="D43" s="904"/>
      <c r="E43" s="907"/>
      <c r="F43" s="899"/>
      <c r="G43" s="932"/>
      <c r="H43" s="937"/>
      <c r="I43" s="910"/>
      <c r="J43" s="899"/>
      <c r="K43" s="988" t="s">
        <v>96</v>
      </c>
      <c r="L43" s="991" t="s">
        <v>428</v>
      </c>
      <c r="M43" s="1000" t="s">
        <v>422</v>
      </c>
      <c r="N43" s="1003" t="s">
        <v>423</v>
      </c>
      <c r="O43" s="543" t="s">
        <v>279</v>
      </c>
      <c r="P43" s="544" t="s">
        <v>280</v>
      </c>
      <c r="Q43" s="940">
        <v>100</v>
      </c>
      <c r="R43" s="920"/>
      <c r="S43" s="921"/>
      <c r="T43" s="977"/>
      <c r="U43" s="919">
        <v>100</v>
      </c>
      <c r="V43" s="920"/>
      <c r="W43" s="921"/>
      <c r="X43" s="980"/>
      <c r="Y43" s="753"/>
      <c r="Z43" s="157"/>
      <c r="AA43" s="254"/>
      <c r="AB43" s="743"/>
    </row>
    <row r="44" spans="1:28" ht="39.75" customHeight="1" thickBot="1">
      <c r="A44" s="897"/>
      <c r="B44" s="899"/>
      <c r="C44" s="901"/>
      <c r="D44" s="904"/>
      <c r="E44" s="907"/>
      <c r="F44" s="899"/>
      <c r="G44" s="932"/>
      <c r="H44" s="937"/>
      <c r="I44" s="910"/>
      <c r="J44" s="899"/>
      <c r="K44" s="989"/>
      <c r="L44" s="992"/>
      <c r="M44" s="1001"/>
      <c r="N44" s="1004"/>
      <c r="O44" s="543" t="s">
        <v>278</v>
      </c>
      <c r="P44" s="541" t="s">
        <v>67</v>
      </c>
      <c r="Q44" s="955" t="s">
        <v>425</v>
      </c>
      <c r="R44" s="953"/>
      <c r="S44" s="954"/>
      <c r="T44" s="977"/>
      <c r="U44" s="927" t="s">
        <v>424</v>
      </c>
      <c r="V44" s="953"/>
      <c r="W44" s="954"/>
      <c r="X44" s="980"/>
      <c r="Y44" s="751"/>
      <c r="Z44" s="145"/>
      <c r="AA44" s="154"/>
      <c r="AB44" s="743"/>
    </row>
    <row r="45" spans="1:28" ht="39.75" customHeight="1" thickBot="1">
      <c r="A45" s="897"/>
      <c r="B45" s="899"/>
      <c r="C45" s="901"/>
      <c r="D45" s="904"/>
      <c r="E45" s="907"/>
      <c r="F45" s="899"/>
      <c r="G45" s="888"/>
      <c r="H45" s="950"/>
      <c r="I45" s="890"/>
      <c r="J45" s="909"/>
      <c r="K45" s="990"/>
      <c r="L45" s="992"/>
      <c r="M45" s="1002"/>
      <c r="N45" s="1005"/>
      <c r="O45" s="543" t="s">
        <v>62</v>
      </c>
      <c r="P45" s="533" t="s">
        <v>29</v>
      </c>
      <c r="Q45" s="933" t="s">
        <v>29</v>
      </c>
      <c r="R45" s="918"/>
      <c r="S45" s="516"/>
      <c r="T45" s="977"/>
      <c r="U45" s="917" t="s">
        <v>29</v>
      </c>
      <c r="V45" s="918"/>
      <c r="W45" s="691"/>
      <c r="X45" s="980"/>
      <c r="Y45" s="752"/>
      <c r="Z45" s="81"/>
      <c r="AA45" s="546"/>
      <c r="AB45" s="743"/>
    </row>
    <row r="46" spans="1:28" ht="39.75" customHeight="1" thickBot="1">
      <c r="A46" s="897"/>
      <c r="B46" s="899"/>
      <c r="C46" s="901"/>
      <c r="D46" s="904"/>
      <c r="E46" s="907"/>
      <c r="F46" s="899"/>
      <c r="G46" s="887" t="s">
        <v>102</v>
      </c>
      <c r="H46" s="949" t="s">
        <v>287</v>
      </c>
      <c r="I46" s="889" t="s">
        <v>103</v>
      </c>
      <c r="J46" s="924" t="s">
        <v>60</v>
      </c>
      <c r="K46" s="260" t="s">
        <v>96</v>
      </c>
      <c r="L46" s="941" t="s">
        <v>409</v>
      </c>
      <c r="M46" s="941"/>
      <c r="N46" s="941"/>
      <c r="O46" s="941"/>
      <c r="P46" s="941"/>
      <c r="Q46" s="985">
        <v>20000</v>
      </c>
      <c r="R46" s="986"/>
      <c r="S46" s="987"/>
      <c r="T46" s="977"/>
      <c r="U46" s="998">
        <v>20000</v>
      </c>
      <c r="V46" s="986"/>
      <c r="W46" s="987"/>
      <c r="X46" s="980"/>
      <c r="Y46" s="756"/>
      <c r="Z46" s="143"/>
      <c r="AA46" s="483"/>
      <c r="AB46" s="743"/>
    </row>
    <row r="47" spans="1:28" ht="39.75" customHeight="1" thickBot="1">
      <c r="A47" s="897"/>
      <c r="B47" s="899"/>
      <c r="C47" s="901"/>
      <c r="D47" s="934"/>
      <c r="E47" s="935"/>
      <c r="F47" s="936"/>
      <c r="G47" s="964"/>
      <c r="H47" s="965"/>
      <c r="I47" s="966"/>
      <c r="J47" s="936"/>
      <c r="K47" s="531" t="s">
        <v>102</v>
      </c>
      <c r="L47" s="948" t="s">
        <v>410</v>
      </c>
      <c r="M47" s="948"/>
      <c r="N47" s="948"/>
      <c r="O47" s="948"/>
      <c r="P47" s="948"/>
      <c r="Q47" s="503" t="s">
        <v>29</v>
      </c>
      <c r="R47" s="818">
        <v>0</v>
      </c>
      <c r="S47" s="514"/>
      <c r="T47" s="978"/>
      <c r="U47" s="748" t="s">
        <v>29</v>
      </c>
      <c r="V47" s="818">
        <v>-1</v>
      </c>
      <c r="W47" s="514"/>
      <c r="X47" s="981"/>
      <c r="Y47" s="752">
        <v>139</v>
      </c>
      <c r="Z47" s="819">
        <v>10961</v>
      </c>
      <c r="AA47" s="515">
        <v>56</v>
      </c>
      <c r="AB47" s="744">
        <v>3059</v>
      </c>
    </row>
    <row r="48" s="5" customFormat="1" ht="12.75">
      <c r="AB48" s="33"/>
    </row>
  </sheetData>
  <sheetProtection/>
  <mergeCells count="121">
    <mergeCell ref="Q36:R36"/>
    <mergeCell ref="N43:N45"/>
    <mergeCell ref="W29:W30"/>
    <mergeCell ref="AB8:AB13"/>
    <mergeCell ref="A16:AB16"/>
    <mergeCell ref="I40:I45"/>
    <mergeCell ref="J40:J45"/>
    <mergeCell ref="Z8:Z9"/>
    <mergeCell ref="Z11:Z12"/>
    <mergeCell ref="AA8:AA12"/>
    <mergeCell ref="A17:X17"/>
    <mergeCell ref="U25:W25"/>
    <mergeCell ref="Y20:AB20"/>
    <mergeCell ref="Y21:AB21"/>
    <mergeCell ref="U46:W46"/>
    <mergeCell ref="U45:V45"/>
    <mergeCell ref="K40:K42"/>
    <mergeCell ref="L40:L42"/>
    <mergeCell ref="M40:M42"/>
    <mergeCell ref="N40:N42"/>
    <mergeCell ref="M43:M45"/>
    <mergeCell ref="Q46:S46"/>
    <mergeCell ref="K43:K45"/>
    <mergeCell ref="L43:L45"/>
    <mergeCell ref="Y22:AA22"/>
    <mergeCell ref="Y23:AA23"/>
    <mergeCell ref="AB23:AB27"/>
    <mergeCell ref="Y24:AA24"/>
    <mergeCell ref="Y25:AA25"/>
    <mergeCell ref="Q29:R29"/>
    <mergeCell ref="U24:W24"/>
    <mergeCell ref="Q42:R42"/>
    <mergeCell ref="Q28:S28"/>
    <mergeCell ref="Q20:T20"/>
    <mergeCell ref="Q21:T21"/>
    <mergeCell ref="Q22:S22"/>
    <mergeCell ref="T28:T47"/>
    <mergeCell ref="Q30:R30"/>
    <mergeCell ref="Q33:R33"/>
    <mergeCell ref="Q34:R35"/>
    <mergeCell ref="S34:S35"/>
    <mergeCell ref="Q40:S40"/>
    <mergeCell ref="U20:X20"/>
    <mergeCell ref="U21:X21"/>
    <mergeCell ref="U22:W22"/>
    <mergeCell ref="U23:W23"/>
    <mergeCell ref="X23:X27"/>
    <mergeCell ref="X28:X47"/>
    <mergeCell ref="Q31:R31"/>
    <mergeCell ref="Q45:R45"/>
    <mergeCell ref="Q44:S44"/>
    <mergeCell ref="Q41:S41"/>
    <mergeCell ref="Q23:S23"/>
    <mergeCell ref="T23:T27"/>
    <mergeCell ref="Q24:S24"/>
    <mergeCell ref="Q25:S25"/>
    <mergeCell ref="G46:G47"/>
    <mergeCell ref="H46:H47"/>
    <mergeCell ref="I46:I47"/>
    <mergeCell ref="J46:J47"/>
    <mergeCell ref="L46:P46"/>
    <mergeCell ref="Q38:R38"/>
    <mergeCell ref="L47:P47"/>
    <mergeCell ref="Q43:S43"/>
    <mergeCell ref="G40:G45"/>
    <mergeCell ref="H40:H45"/>
    <mergeCell ref="U30:V30"/>
    <mergeCell ref="U42:V42"/>
    <mergeCell ref="U41:W41"/>
    <mergeCell ref="U44:W44"/>
    <mergeCell ref="U36:V36"/>
    <mergeCell ref="J37:J39"/>
    <mergeCell ref="U43:W43"/>
    <mergeCell ref="Q32:S32"/>
    <mergeCell ref="L38:P38"/>
    <mergeCell ref="L39:P39"/>
    <mergeCell ref="U38:V38"/>
    <mergeCell ref="U37:W37"/>
    <mergeCell ref="U39:V39"/>
    <mergeCell ref="U40:W40"/>
    <mergeCell ref="Q37:S37"/>
    <mergeCell ref="H33:H35"/>
    <mergeCell ref="Q39:R39"/>
    <mergeCell ref="N33:N34"/>
    <mergeCell ref="C37:C47"/>
    <mergeCell ref="D37:D47"/>
    <mergeCell ref="E37:E47"/>
    <mergeCell ref="F37:F47"/>
    <mergeCell ref="G37:G39"/>
    <mergeCell ref="H37:H39"/>
    <mergeCell ref="I37:I39"/>
    <mergeCell ref="L33:L34"/>
    <mergeCell ref="L37:P37"/>
    <mergeCell ref="U34:V35"/>
    <mergeCell ref="I29:I30"/>
    <mergeCell ref="J29:J30"/>
    <mergeCell ref="C32:C36"/>
    <mergeCell ref="D32:D36"/>
    <mergeCell ref="E32:E36"/>
    <mergeCell ref="F32:F36"/>
    <mergeCell ref="G33:G35"/>
    <mergeCell ref="F28:F31"/>
    <mergeCell ref="I33:I35"/>
    <mergeCell ref="H29:H30"/>
    <mergeCell ref="U28:W28"/>
    <mergeCell ref="U29:V29"/>
    <mergeCell ref="U31:V31"/>
    <mergeCell ref="U32:W32"/>
    <mergeCell ref="U33:V33"/>
    <mergeCell ref="J33:J35"/>
    <mergeCell ref="K33:K34"/>
    <mergeCell ref="G29:G30"/>
    <mergeCell ref="M33:M34"/>
    <mergeCell ref="A18:X18"/>
    <mergeCell ref="W34:W35"/>
    <mergeCell ref="S29:S30"/>
    <mergeCell ref="A28:A47"/>
    <mergeCell ref="B28:B47"/>
    <mergeCell ref="C28:C31"/>
    <mergeCell ref="D28:D31"/>
    <mergeCell ref="E28:E31"/>
  </mergeCells>
  <printOptions horizontalCentered="1" verticalCentered="1"/>
  <pageMargins left="0.23" right="0.15748031496062992" top="0.15748031496062992" bottom="0.15748031496062992" header="0.15748031496062992" footer="0"/>
  <pageSetup fitToHeight="2" horizontalDpi="600" verticalDpi="600" orientation="landscape" paperSize="9" scale="37" r:id="rId1"/>
  <headerFooter alignWithMargins="0">
    <oddHeader>&amp;C&amp;"Arial,Bold"&amp;12PHOURSU IT00</oddHeader>
  </headerFooter>
</worksheet>
</file>

<file path=xl/worksheets/sheet3.xml><?xml version="1.0" encoding="utf-8"?>
<worksheet xmlns="http://schemas.openxmlformats.org/spreadsheetml/2006/main" xmlns:r="http://schemas.openxmlformats.org/officeDocument/2006/relationships">
  <dimension ref="A1:CW52"/>
  <sheetViews>
    <sheetView view="pageBreakPreview" zoomScale="75" zoomScaleSheetLayoutView="75" zoomScalePageLayoutView="0" workbookViewId="0" topLeftCell="A1">
      <selection activeCell="A1" sqref="A1"/>
    </sheetView>
  </sheetViews>
  <sheetFormatPr defaultColWidth="9.140625" defaultRowHeight="12.75"/>
  <cols>
    <col min="1" max="1" width="11.8515625" style="376" customWidth="1"/>
    <col min="2" max="2" width="4.7109375" style="376" customWidth="1"/>
    <col min="3" max="3" width="3.8515625" style="376" customWidth="1"/>
    <col min="4" max="4" width="7.00390625" style="376" customWidth="1"/>
    <col min="5" max="5" width="4.00390625" style="376" customWidth="1"/>
    <col min="6" max="6" width="4.7109375" style="376" customWidth="1"/>
    <col min="7" max="7" width="6.421875" style="376" customWidth="1"/>
    <col min="8" max="8" width="7.00390625" style="376" customWidth="1"/>
    <col min="9" max="9" width="2.8515625" style="376" customWidth="1"/>
    <col min="10" max="10" width="7.00390625" style="376" customWidth="1"/>
    <col min="11" max="11" width="5.8515625" style="376" customWidth="1"/>
    <col min="12" max="12" width="6.00390625" style="376" customWidth="1"/>
    <col min="13" max="13" width="3.28125" style="376" customWidth="1"/>
    <col min="14" max="14" width="5.28125" style="376" customWidth="1"/>
    <col min="15" max="15" width="5.421875" style="376" customWidth="1"/>
    <col min="16" max="16" width="11.8515625" style="376" customWidth="1"/>
    <col min="17" max="17" width="18.140625" style="376" customWidth="1"/>
    <col min="18" max="18" width="2.140625" style="381" customWidth="1"/>
    <col min="19" max="19" width="5.7109375" style="381" customWidth="1"/>
    <col min="20" max="20" width="5.421875" style="385" customWidth="1"/>
    <col min="21" max="21" width="4.7109375" style="386" customWidth="1"/>
    <col min="22" max="22" width="8.140625" style="386" customWidth="1"/>
    <col min="23" max="23" width="6.8515625" style="381" customWidth="1"/>
    <col min="24" max="24" width="6.8515625" style="385" customWidth="1"/>
    <col min="25" max="25" width="8.57421875" style="386" customWidth="1"/>
    <col min="26" max="26" width="7.57421875" style="386" customWidth="1"/>
    <col min="27" max="27" width="7.28125" style="381" customWidth="1"/>
    <col min="28" max="28" width="5.140625" style="385" customWidth="1"/>
    <col min="29" max="29" width="6.8515625" style="386" customWidth="1"/>
    <col min="30" max="30" width="9.140625" style="386" customWidth="1"/>
    <col min="31" max="31" width="7.140625" style="381" customWidth="1"/>
    <col min="32" max="32" width="5.140625" style="385" customWidth="1"/>
    <col min="33" max="33" width="6.8515625" style="386" customWidth="1"/>
    <col min="34" max="34" width="18.00390625" style="386" customWidth="1"/>
    <col min="35" max="36" width="12.8515625" style="386" customWidth="1"/>
    <col min="37" max="37" width="16.8515625" style="386" customWidth="1"/>
    <col min="38" max="101" width="9.140625" style="386" customWidth="1"/>
    <col min="102" max="16384" width="9.140625" style="376" customWidth="1"/>
  </cols>
  <sheetData>
    <row r="1" ht="12.75">
      <c r="A1" s="374" t="s">
        <v>469</v>
      </c>
    </row>
    <row r="2" spans="1:16" s="373" customFormat="1" ht="12.75">
      <c r="A2" s="372" t="s">
        <v>375</v>
      </c>
      <c r="E2" s="372"/>
      <c r="I2" s="374"/>
      <c r="P2" s="375"/>
    </row>
    <row r="3" spans="1:16" s="373" customFormat="1" ht="12.75">
      <c r="A3" s="376" t="s">
        <v>336</v>
      </c>
      <c r="B3" s="373" t="s">
        <v>58</v>
      </c>
      <c r="P3" s="375"/>
    </row>
    <row r="4" spans="10:16" s="373" customFormat="1" ht="12.75">
      <c r="J4" s="376"/>
      <c r="P4" s="375"/>
    </row>
    <row r="5" spans="2:16" s="373" customFormat="1" ht="12.75">
      <c r="B5" s="377" t="s">
        <v>331</v>
      </c>
      <c r="F5" s="378"/>
      <c r="J5" s="376" t="s">
        <v>332</v>
      </c>
      <c r="P5" s="375"/>
    </row>
    <row r="6" spans="1:38" s="373" customFormat="1" ht="12.75">
      <c r="A6" s="379">
        <v>-1</v>
      </c>
      <c r="B6" s="379" t="s">
        <v>28</v>
      </c>
      <c r="C6" s="376"/>
      <c r="D6" s="380"/>
      <c r="E6" s="379"/>
      <c r="F6" s="381"/>
      <c r="G6" s="379"/>
      <c r="H6" s="380"/>
      <c r="I6" s="379"/>
      <c r="J6" s="382" t="s">
        <v>333</v>
      </c>
      <c r="K6" s="379"/>
      <c r="L6" s="380"/>
      <c r="M6" s="380"/>
      <c r="N6" s="380"/>
      <c r="O6" s="380"/>
      <c r="P6" s="383"/>
      <c r="Q6" s="384"/>
      <c r="S6" s="381"/>
      <c r="T6" s="385"/>
      <c r="W6" s="381"/>
      <c r="X6" s="385"/>
      <c r="Z6" s="386"/>
      <c r="AA6" s="381"/>
      <c r="AB6" s="385"/>
      <c r="AE6" s="381"/>
      <c r="AF6" s="385"/>
      <c r="AI6" s="472">
        <f>SUM(AL44:AL52)</f>
        <v>3059</v>
      </c>
      <c r="AJ6" s="472">
        <f>SUM(AI6)</f>
        <v>3059</v>
      </c>
      <c r="AK6" s="472">
        <f>SUM(AJ6)</f>
        <v>3059</v>
      </c>
      <c r="AL6" s="472">
        <f>SUM(AK6)</f>
        <v>3059</v>
      </c>
    </row>
    <row r="7" spans="1:38" s="373" customFormat="1" ht="12.75">
      <c r="A7" s="387">
        <v>0</v>
      </c>
      <c r="B7" s="388" t="s">
        <v>277</v>
      </c>
      <c r="C7" s="376"/>
      <c r="D7" s="380"/>
      <c r="E7" s="387"/>
      <c r="F7" s="381"/>
      <c r="G7" s="387"/>
      <c r="H7" s="380"/>
      <c r="I7" s="387"/>
      <c r="J7" s="381"/>
      <c r="K7" s="379"/>
      <c r="L7" s="380"/>
      <c r="M7" s="380"/>
      <c r="N7" s="380"/>
      <c r="O7" s="380"/>
      <c r="P7" s="383"/>
      <c r="Q7" s="384"/>
      <c r="S7" s="381"/>
      <c r="T7" s="385"/>
      <c r="W7" s="381"/>
      <c r="X7" s="385"/>
      <c r="Z7" s="386"/>
      <c r="AA7" s="381"/>
      <c r="AB7" s="385"/>
      <c r="AE7" s="381"/>
      <c r="AF7" s="385"/>
      <c r="AI7" s="682">
        <f>SUM(AJ50)</f>
        <v>10851</v>
      </c>
      <c r="AJ7" s="1096">
        <f>SUM(AI7:AI9)</f>
        <v>18794</v>
      </c>
      <c r="AK7" s="1096">
        <f>SUM(AJ7:AJ11)</f>
        <v>19185</v>
      </c>
      <c r="AL7" s="1090">
        <f>SUM(AK7:AK12)</f>
        <v>19209</v>
      </c>
    </row>
    <row r="8" spans="1:38" s="373" customFormat="1" ht="12.75">
      <c r="A8" s="389" t="s">
        <v>338</v>
      </c>
      <c r="B8" s="388" t="s">
        <v>276</v>
      </c>
      <c r="C8" s="376"/>
      <c r="D8" s="380"/>
      <c r="E8" s="389"/>
      <c r="F8" s="381"/>
      <c r="G8" s="387"/>
      <c r="H8" s="380"/>
      <c r="I8" s="390"/>
      <c r="J8" s="381"/>
      <c r="K8" s="379"/>
      <c r="L8" s="380"/>
      <c r="M8" s="380"/>
      <c r="N8" s="380"/>
      <c r="O8" s="380"/>
      <c r="P8" s="383"/>
      <c r="Q8" s="384"/>
      <c r="S8" s="381"/>
      <c r="T8" s="385"/>
      <c r="W8" s="381"/>
      <c r="X8" s="385"/>
      <c r="Z8" s="386"/>
      <c r="AA8" s="381"/>
      <c r="AB8" s="385"/>
      <c r="AE8" s="381"/>
      <c r="AF8" s="385"/>
      <c r="AI8" s="682">
        <f>SUM(AI45:AJ45)</f>
        <v>7904</v>
      </c>
      <c r="AJ8" s="1096"/>
      <c r="AK8" s="1096"/>
      <c r="AL8" s="1091"/>
    </row>
    <row r="9" spans="1:38" s="373" customFormat="1" ht="12.75">
      <c r="A9" s="389">
        <v>5200</v>
      </c>
      <c r="B9" s="387" t="s">
        <v>334</v>
      </c>
      <c r="C9" s="376"/>
      <c r="D9" s="380"/>
      <c r="E9" s="389"/>
      <c r="F9" s="381"/>
      <c r="G9" s="387"/>
      <c r="H9" s="380"/>
      <c r="I9" s="390"/>
      <c r="J9" s="381"/>
      <c r="K9" s="379"/>
      <c r="L9" s="380"/>
      <c r="M9" s="380"/>
      <c r="N9" s="380"/>
      <c r="O9" s="380"/>
      <c r="P9" s="383"/>
      <c r="Q9" s="384"/>
      <c r="S9" s="381"/>
      <c r="T9" s="385"/>
      <c r="W9" s="381"/>
      <c r="X9" s="385"/>
      <c r="Z9" s="386"/>
      <c r="AA9" s="381"/>
      <c r="AB9" s="385"/>
      <c r="AE9" s="381"/>
      <c r="AF9" s="385"/>
      <c r="AI9" s="682">
        <f>SUM(AI44:AK44)</f>
        <v>39</v>
      </c>
      <c r="AJ9" s="1096"/>
      <c r="AK9" s="1096"/>
      <c r="AL9" s="1091"/>
    </row>
    <row r="10" spans="1:38" s="373" customFormat="1" ht="12.75">
      <c r="A10" s="389" t="s">
        <v>402</v>
      </c>
      <c r="B10" s="388" t="s">
        <v>404</v>
      </c>
      <c r="C10" s="376"/>
      <c r="D10" s="380"/>
      <c r="E10" s="389"/>
      <c r="F10" s="381"/>
      <c r="G10" s="387"/>
      <c r="H10" s="380"/>
      <c r="I10" s="390"/>
      <c r="J10" s="381"/>
      <c r="K10" s="379"/>
      <c r="L10" s="380"/>
      <c r="M10" s="380"/>
      <c r="N10" s="380"/>
      <c r="O10" s="380"/>
      <c r="P10" s="383"/>
      <c r="Q10" s="384"/>
      <c r="S10" s="381"/>
      <c r="T10" s="385"/>
      <c r="W10" s="381"/>
      <c r="X10" s="385"/>
      <c r="Z10" s="386"/>
      <c r="AA10" s="381"/>
      <c r="AB10" s="385"/>
      <c r="AE10" s="381"/>
      <c r="AF10" s="385"/>
      <c r="AI10" s="682">
        <f>SUM(AI46:AJ47)</f>
        <v>324</v>
      </c>
      <c r="AJ10" s="683">
        <f>AI10</f>
        <v>324</v>
      </c>
      <c r="AK10" s="1096"/>
      <c r="AL10" s="1091"/>
    </row>
    <row r="11" spans="1:38" s="373" customFormat="1" ht="12.75">
      <c r="A11" s="389" t="s">
        <v>403</v>
      </c>
      <c r="B11" s="388" t="s">
        <v>401</v>
      </c>
      <c r="C11" s="376"/>
      <c r="D11" s="380"/>
      <c r="E11" s="389"/>
      <c r="F11" s="381"/>
      <c r="G11" s="387"/>
      <c r="H11" s="380"/>
      <c r="I11" s="390"/>
      <c r="J11" s="381"/>
      <c r="K11" s="379"/>
      <c r="L11" s="380"/>
      <c r="M11" s="380"/>
      <c r="N11" s="380"/>
      <c r="O11" s="380"/>
      <c r="P11" s="383"/>
      <c r="Q11" s="384"/>
      <c r="S11" s="381"/>
      <c r="T11" s="385"/>
      <c r="W11" s="381"/>
      <c r="X11" s="385"/>
      <c r="Z11" s="386"/>
      <c r="AA11" s="381"/>
      <c r="AB11" s="385"/>
      <c r="AE11" s="381"/>
      <c r="AF11" s="385"/>
      <c r="AI11" s="682">
        <f>SUM(AI48:AJ48,AK45:AK52)</f>
        <v>67</v>
      </c>
      <c r="AJ11" s="683">
        <f>AI11</f>
        <v>67</v>
      </c>
      <c r="AK11" s="1096"/>
      <c r="AL11" s="1091"/>
    </row>
    <row r="12" spans="1:38" s="373" customFormat="1" ht="12.75" customHeight="1">
      <c r="A12" s="391" t="s">
        <v>29</v>
      </c>
      <c r="B12" s="379" t="s">
        <v>30</v>
      </c>
      <c r="C12" s="376"/>
      <c r="E12" s="391"/>
      <c r="F12" s="381"/>
      <c r="G12" s="379"/>
      <c r="I12" s="391"/>
      <c r="J12" s="381"/>
      <c r="K12" s="379"/>
      <c r="P12" s="375"/>
      <c r="Q12" s="392"/>
      <c r="S12" s="381"/>
      <c r="T12" s="385"/>
      <c r="W12" s="381"/>
      <c r="X12" s="385"/>
      <c r="Z12" s="386"/>
      <c r="AA12" s="381"/>
      <c r="AB12" s="385"/>
      <c r="AE12" s="381"/>
      <c r="AF12" s="385"/>
      <c r="AI12" s="473">
        <f>SUM(AI49:AJ49,AI50)</f>
        <v>24</v>
      </c>
      <c r="AJ12" s="473">
        <f>SUM(AI12)</f>
        <v>24</v>
      </c>
      <c r="AK12" s="473">
        <f>SUM(AJ12)</f>
        <v>24</v>
      </c>
      <c r="AL12" s="1092"/>
    </row>
    <row r="13" spans="1:38" s="373" customFormat="1" ht="13.5" thickBot="1">
      <c r="A13" s="393"/>
      <c r="B13" s="394"/>
      <c r="E13" s="393"/>
      <c r="F13" s="394"/>
      <c r="I13" s="393"/>
      <c r="J13" s="394"/>
      <c r="P13" s="375"/>
      <c r="Q13" s="395"/>
      <c r="S13" s="381"/>
      <c r="T13" s="385"/>
      <c r="W13" s="381"/>
      <c r="X13" s="385"/>
      <c r="Z13" s="386"/>
      <c r="AA13" s="381"/>
      <c r="AB13" s="385"/>
      <c r="AE13" s="381"/>
      <c r="AF13" s="385"/>
      <c r="AL13" s="474">
        <f>SUM(AL6:AL12)</f>
        <v>22268</v>
      </c>
    </row>
    <row r="14" spans="1:37" s="373" customFormat="1" ht="13.5" thickTop="1">
      <c r="A14" s="393"/>
      <c r="B14" s="394"/>
      <c r="E14" s="393"/>
      <c r="F14" s="394"/>
      <c r="I14" s="393"/>
      <c r="J14" s="394"/>
      <c r="P14" s="375"/>
      <c r="Q14" s="395"/>
      <c r="S14" s="381"/>
      <c r="T14" s="385"/>
      <c r="W14" s="381"/>
      <c r="X14" s="385"/>
      <c r="AA14" s="381"/>
      <c r="AB14" s="385"/>
      <c r="AE14" s="381"/>
      <c r="AF14" s="385"/>
      <c r="AK14" s="396"/>
    </row>
    <row r="15" spans="1:37" s="373" customFormat="1" ht="39" customHeight="1">
      <c r="A15" s="1016" t="s">
        <v>434</v>
      </c>
      <c r="B15" s="1016"/>
      <c r="C15" s="1016"/>
      <c r="D15" s="1016"/>
      <c r="E15" s="1016"/>
      <c r="F15" s="1016"/>
      <c r="G15" s="1016"/>
      <c r="H15" s="1016"/>
      <c r="I15" s="1016"/>
      <c r="J15" s="1016"/>
      <c r="K15" s="1016"/>
      <c r="L15" s="1016"/>
      <c r="M15" s="1016"/>
      <c r="N15" s="1016"/>
      <c r="O15" s="1016"/>
      <c r="P15" s="1016"/>
      <c r="Q15" s="1016"/>
      <c r="R15" s="1016"/>
      <c r="S15" s="1016"/>
      <c r="T15" s="1016"/>
      <c r="U15" s="1016"/>
      <c r="V15" s="1016"/>
      <c r="W15" s="1016"/>
      <c r="X15" s="397"/>
      <c r="Y15" s="397"/>
      <c r="Z15" s="397"/>
      <c r="AA15" s="397"/>
      <c r="AB15" s="397"/>
      <c r="AC15" s="397"/>
      <c r="AD15" s="386"/>
      <c r="AE15" s="381"/>
      <c r="AF15" s="385"/>
      <c r="AG15" s="386"/>
      <c r="AK15" s="396"/>
    </row>
    <row r="16" spans="1:37" s="373" customFormat="1" ht="55.5" customHeight="1">
      <c r="A16" s="1016" t="s">
        <v>435</v>
      </c>
      <c r="B16" s="1016"/>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397"/>
      <c r="Y16" s="397"/>
      <c r="Z16" s="397"/>
      <c r="AA16" s="397"/>
      <c r="AB16" s="397"/>
      <c r="AC16" s="397"/>
      <c r="AD16" s="386"/>
      <c r="AE16" s="381"/>
      <c r="AF16" s="385"/>
      <c r="AG16" s="386"/>
      <c r="AK16" s="396"/>
    </row>
    <row r="17" spans="1:17" s="373" customFormat="1" ht="13.5" thickBot="1">
      <c r="A17" s="393"/>
      <c r="B17" s="394"/>
      <c r="E17" s="393"/>
      <c r="F17" s="394"/>
      <c r="I17" s="393"/>
      <c r="J17" s="394"/>
      <c r="P17" s="375"/>
      <c r="Q17" s="395"/>
    </row>
    <row r="18" spans="1:38" ht="12.75" customHeight="1">
      <c r="A18" s="374" t="s">
        <v>469</v>
      </c>
      <c r="B18" s="398"/>
      <c r="C18" s="398"/>
      <c r="D18" s="398"/>
      <c r="E18" s="398"/>
      <c r="F18" s="398"/>
      <c r="G18" s="398"/>
      <c r="H18" s="398"/>
      <c r="I18" s="398"/>
      <c r="J18" s="398"/>
      <c r="K18" s="398"/>
      <c r="L18" s="398"/>
      <c r="M18" s="398"/>
      <c r="N18" s="398"/>
      <c r="O18" s="398"/>
      <c r="P18" s="399"/>
      <c r="Q18" s="1028" t="s">
        <v>95</v>
      </c>
      <c r="S18" s="398"/>
      <c r="T18" s="398"/>
      <c r="U18" s="398"/>
      <c r="V18" s="398"/>
      <c r="W18" s="398"/>
      <c r="X18" s="398"/>
      <c r="Y18" s="398"/>
      <c r="Z18" s="398"/>
      <c r="AA18" s="398"/>
      <c r="AB18" s="398"/>
      <c r="AC18" s="398"/>
      <c r="AD18" s="398"/>
      <c r="AE18" s="398"/>
      <c r="AF18" s="398"/>
      <c r="AG18" s="398"/>
      <c r="AH18" s="399"/>
      <c r="AI18" s="1053" t="s">
        <v>44</v>
      </c>
      <c r="AJ18" s="1053"/>
      <c r="AK18" s="1053"/>
      <c r="AL18" s="859"/>
    </row>
    <row r="19" spans="1:38" ht="12.75">
      <c r="A19" s="398"/>
      <c r="B19" s="398"/>
      <c r="C19" s="398"/>
      <c r="D19" s="398"/>
      <c r="E19" s="398"/>
      <c r="F19" s="398"/>
      <c r="G19" s="398"/>
      <c r="H19" s="398"/>
      <c r="I19" s="398"/>
      <c r="J19" s="398"/>
      <c r="K19" s="398"/>
      <c r="L19" s="398"/>
      <c r="M19" s="398"/>
      <c r="N19" s="398"/>
      <c r="O19" s="398"/>
      <c r="P19" s="399"/>
      <c r="Q19" s="1029"/>
      <c r="S19" s="398"/>
      <c r="T19" s="398"/>
      <c r="U19" s="398"/>
      <c r="V19" s="398"/>
      <c r="W19" s="398"/>
      <c r="X19" s="398"/>
      <c r="Y19" s="398"/>
      <c r="Z19" s="398"/>
      <c r="AA19" s="398"/>
      <c r="AB19" s="398"/>
      <c r="AC19" s="398"/>
      <c r="AD19" s="398"/>
      <c r="AE19" s="398"/>
      <c r="AF19" s="398"/>
      <c r="AG19" s="398"/>
      <c r="AH19" s="399"/>
      <c r="AI19" s="1054" t="s">
        <v>45</v>
      </c>
      <c r="AJ19" s="1054"/>
      <c r="AK19" s="1054"/>
      <c r="AL19" s="862"/>
    </row>
    <row r="20" spans="1:38" ht="12.75">
      <c r="A20" s="398"/>
      <c r="B20" s="398"/>
      <c r="C20" s="398"/>
      <c r="D20" s="398"/>
      <c r="E20" s="398"/>
      <c r="F20" s="398"/>
      <c r="G20" s="398"/>
      <c r="H20" s="398"/>
      <c r="I20" s="398"/>
      <c r="J20" s="398"/>
      <c r="K20" s="398"/>
      <c r="L20" s="398"/>
      <c r="M20" s="398"/>
      <c r="N20" s="398"/>
      <c r="O20" s="398"/>
      <c r="P20" s="399"/>
      <c r="Q20" s="1029"/>
      <c r="S20" s="398"/>
      <c r="T20" s="398"/>
      <c r="U20" s="398"/>
      <c r="V20" s="398"/>
      <c r="W20" s="398"/>
      <c r="X20" s="398"/>
      <c r="Y20" s="398"/>
      <c r="Z20" s="398"/>
      <c r="AA20" s="398"/>
      <c r="AB20" s="398"/>
      <c r="AC20" s="398"/>
      <c r="AD20" s="398"/>
      <c r="AE20" s="398"/>
      <c r="AF20" s="398"/>
      <c r="AG20" s="398"/>
      <c r="AH20" s="399"/>
      <c r="AI20" s="1054" t="s">
        <v>46</v>
      </c>
      <c r="AJ20" s="1054"/>
      <c r="AK20" s="1055"/>
      <c r="AL20" s="400" t="s">
        <v>48</v>
      </c>
    </row>
    <row r="21" spans="1:38" ht="12.75" customHeight="1">
      <c r="A21" s="398"/>
      <c r="B21" s="398"/>
      <c r="C21" s="398"/>
      <c r="D21" s="398"/>
      <c r="E21" s="398"/>
      <c r="F21" s="398"/>
      <c r="G21" s="398"/>
      <c r="H21" s="398"/>
      <c r="I21" s="398"/>
      <c r="J21" s="398"/>
      <c r="K21" s="398"/>
      <c r="L21" s="398"/>
      <c r="M21" s="398"/>
      <c r="N21" s="398"/>
      <c r="O21" s="398"/>
      <c r="P21" s="399"/>
      <c r="Q21" s="1029"/>
      <c r="S21" s="398"/>
      <c r="T21" s="398"/>
      <c r="U21" s="398"/>
      <c r="V21" s="398"/>
      <c r="W21" s="398"/>
      <c r="X21" s="398"/>
      <c r="Y21" s="398"/>
      <c r="Z21" s="398"/>
      <c r="AA21" s="398"/>
      <c r="AB21" s="398"/>
      <c r="AC21" s="398"/>
      <c r="AD21" s="398"/>
      <c r="AE21" s="398"/>
      <c r="AF21" s="398"/>
      <c r="AG21" s="398"/>
      <c r="AH21" s="399"/>
      <c r="AI21" s="1017" t="s">
        <v>47</v>
      </c>
      <c r="AJ21" s="1017"/>
      <c r="AK21" s="1018"/>
      <c r="AL21" s="1019" t="s">
        <v>49</v>
      </c>
    </row>
    <row r="22" spans="1:38" ht="12.75" customHeight="1">
      <c r="A22" s="398"/>
      <c r="B22" s="398"/>
      <c r="C22" s="398"/>
      <c r="D22" s="398"/>
      <c r="E22" s="398"/>
      <c r="F22" s="398"/>
      <c r="G22" s="398"/>
      <c r="H22" s="398"/>
      <c r="I22" s="398"/>
      <c r="J22" s="398"/>
      <c r="K22" s="398"/>
      <c r="L22" s="398"/>
      <c r="M22" s="398"/>
      <c r="N22" s="398"/>
      <c r="O22" s="398"/>
      <c r="P22" s="399"/>
      <c r="Q22" s="1029"/>
      <c r="S22" s="398"/>
      <c r="T22" s="398"/>
      <c r="U22" s="398"/>
      <c r="V22" s="398"/>
      <c r="W22" s="398"/>
      <c r="X22" s="398"/>
      <c r="Y22" s="398"/>
      <c r="Z22" s="398"/>
      <c r="AA22" s="398"/>
      <c r="AB22" s="398"/>
      <c r="AC22" s="398"/>
      <c r="AD22" s="398"/>
      <c r="AE22" s="398"/>
      <c r="AF22" s="398"/>
      <c r="AG22" s="398"/>
      <c r="AH22" s="399"/>
      <c r="AI22" s="1020" t="s">
        <v>32</v>
      </c>
      <c r="AJ22" s="1020"/>
      <c r="AK22" s="1021"/>
      <c r="AL22" s="1019"/>
    </row>
    <row r="23" spans="1:38" ht="12.75" customHeight="1">
      <c r="A23" s="398"/>
      <c r="B23" s="398"/>
      <c r="C23" s="398"/>
      <c r="D23" s="398"/>
      <c r="E23" s="398"/>
      <c r="F23" s="398"/>
      <c r="G23" s="398"/>
      <c r="H23" s="398"/>
      <c r="I23" s="398"/>
      <c r="J23" s="398"/>
      <c r="K23" s="398"/>
      <c r="L23" s="398"/>
      <c r="M23" s="398"/>
      <c r="N23" s="398"/>
      <c r="O23" s="398"/>
      <c r="P23" s="399"/>
      <c r="Q23" s="1029"/>
      <c r="S23" s="398"/>
      <c r="T23" s="398"/>
      <c r="U23" s="398"/>
      <c r="V23" s="398"/>
      <c r="W23" s="398"/>
      <c r="X23" s="398"/>
      <c r="Y23" s="398"/>
      <c r="Z23" s="398"/>
      <c r="AA23" s="398"/>
      <c r="AB23" s="398"/>
      <c r="AC23" s="398"/>
      <c r="AD23" s="398"/>
      <c r="AE23" s="398"/>
      <c r="AF23" s="398"/>
      <c r="AG23" s="398"/>
      <c r="AH23" s="399"/>
      <c r="AI23" s="1059" t="s">
        <v>68</v>
      </c>
      <c r="AJ23" s="1059"/>
      <c r="AK23" s="1060"/>
      <c r="AL23" s="1019"/>
    </row>
    <row r="24" spans="1:38" ht="12.75">
      <c r="A24" s="398"/>
      <c r="B24" s="398"/>
      <c r="C24" s="398"/>
      <c r="D24" s="398"/>
      <c r="E24" s="398"/>
      <c r="F24" s="398"/>
      <c r="G24" s="398"/>
      <c r="H24" s="398"/>
      <c r="I24" s="398"/>
      <c r="J24" s="398"/>
      <c r="K24" s="398"/>
      <c r="L24" s="398"/>
      <c r="M24" s="398"/>
      <c r="N24" s="398"/>
      <c r="O24" s="398"/>
      <c r="P24" s="399"/>
      <c r="Q24" s="1029"/>
      <c r="S24" s="398"/>
      <c r="T24" s="398"/>
      <c r="U24" s="398"/>
      <c r="V24" s="398"/>
      <c r="W24" s="398"/>
      <c r="X24" s="398"/>
      <c r="Y24" s="398"/>
      <c r="Z24" s="398"/>
      <c r="AA24" s="398"/>
      <c r="AB24" s="398"/>
      <c r="AC24" s="398"/>
      <c r="AD24" s="398"/>
      <c r="AE24" s="398"/>
      <c r="AF24" s="398"/>
      <c r="AG24" s="398"/>
      <c r="AH24" s="399"/>
      <c r="AI24" s="401" t="s">
        <v>75</v>
      </c>
      <c r="AJ24" s="402" t="s">
        <v>70</v>
      </c>
      <c r="AK24" s="402">
        <v>19</v>
      </c>
      <c r="AL24" s="1019"/>
    </row>
    <row r="25" spans="1:38" ht="27" customHeight="1" thickBot="1">
      <c r="A25" s="403"/>
      <c r="B25" s="403"/>
      <c r="C25" s="403"/>
      <c r="D25" s="403"/>
      <c r="E25" s="403"/>
      <c r="F25" s="403"/>
      <c r="G25" s="403"/>
      <c r="H25" s="403"/>
      <c r="I25" s="403"/>
      <c r="J25" s="403"/>
      <c r="K25" s="403"/>
      <c r="L25" s="403"/>
      <c r="M25" s="403"/>
      <c r="N25" s="403"/>
      <c r="O25" s="403"/>
      <c r="P25" s="404"/>
      <c r="Q25" s="1030"/>
      <c r="S25" s="403"/>
      <c r="T25" s="403"/>
      <c r="U25" s="403"/>
      <c r="V25" s="403"/>
      <c r="W25" s="403"/>
      <c r="X25" s="403"/>
      <c r="Y25" s="403"/>
      <c r="Z25" s="403"/>
      <c r="AA25" s="403"/>
      <c r="AB25" s="403"/>
      <c r="AC25" s="403"/>
      <c r="AD25" s="403"/>
      <c r="AE25" s="403"/>
      <c r="AF25" s="403"/>
      <c r="AG25" s="403"/>
      <c r="AH25" s="404"/>
      <c r="AI25" s="405" t="s">
        <v>69</v>
      </c>
      <c r="AJ25" s="406" t="s">
        <v>71</v>
      </c>
      <c r="AK25" s="406" t="s">
        <v>43</v>
      </c>
      <c r="AL25" s="1019"/>
    </row>
    <row r="26" spans="1:101" ht="30" customHeight="1" thickBot="1">
      <c r="A26" s="1031" t="s">
        <v>327</v>
      </c>
      <c r="B26" s="850" t="s">
        <v>335</v>
      </c>
      <c r="C26" s="857" t="s">
        <v>328</v>
      </c>
      <c r="D26" s="1034" t="s">
        <v>329</v>
      </c>
      <c r="E26" s="849" t="s">
        <v>77</v>
      </c>
      <c r="F26" s="850" t="s">
        <v>93</v>
      </c>
      <c r="G26" s="1022">
        <v>1</v>
      </c>
      <c r="H26" s="848" t="s">
        <v>284</v>
      </c>
      <c r="I26" s="849" t="s">
        <v>65</v>
      </c>
      <c r="J26" s="850" t="s">
        <v>91</v>
      </c>
      <c r="K26" s="407" t="s">
        <v>66</v>
      </c>
      <c r="L26" s="408" t="s">
        <v>67</v>
      </c>
      <c r="M26" s="409"/>
      <c r="N26" s="409"/>
      <c r="O26" s="409"/>
      <c r="P26" s="410"/>
      <c r="Q26" s="411" t="s">
        <v>94</v>
      </c>
      <c r="R26" s="412"/>
      <c r="S26" s="1050" t="s">
        <v>103</v>
      </c>
      <c r="T26" s="841" t="s">
        <v>60</v>
      </c>
      <c r="U26" s="847" t="s">
        <v>96</v>
      </c>
      <c r="V26" s="840" t="s">
        <v>18</v>
      </c>
      <c r="W26" s="1024" t="s">
        <v>24</v>
      </c>
      <c r="X26" s="841" t="s">
        <v>22</v>
      </c>
      <c r="Y26" s="414" t="s">
        <v>20</v>
      </c>
      <c r="Z26" s="415" t="s">
        <v>281</v>
      </c>
      <c r="AA26" s="416"/>
      <c r="AB26" s="416"/>
      <c r="AC26" s="417"/>
      <c r="AD26" s="415"/>
      <c r="AE26" s="416"/>
      <c r="AF26" s="416"/>
      <c r="AG26" s="417"/>
      <c r="AH26" s="418"/>
      <c r="AI26" s="1040">
        <v>5200</v>
      </c>
      <c r="AJ26" s="1041"/>
      <c r="AK26" s="1042"/>
      <c r="AL26" s="1093">
        <v>-1</v>
      </c>
      <c r="CT26" s="376"/>
      <c r="CU26" s="376"/>
      <c r="CV26" s="376"/>
      <c r="CW26" s="376"/>
    </row>
    <row r="27" spans="1:101" ht="39" customHeight="1" thickBot="1">
      <c r="A27" s="1032"/>
      <c r="B27" s="1032"/>
      <c r="C27" s="1027"/>
      <c r="D27" s="1035"/>
      <c r="E27" s="844"/>
      <c r="F27" s="841"/>
      <c r="G27" s="1023"/>
      <c r="H27" s="833"/>
      <c r="I27" s="853"/>
      <c r="J27" s="842"/>
      <c r="K27" s="420" t="s">
        <v>62</v>
      </c>
      <c r="L27" s="415" t="s">
        <v>29</v>
      </c>
      <c r="M27" s="421"/>
      <c r="N27" s="421"/>
      <c r="O27" s="421"/>
      <c r="P27" s="422"/>
      <c r="Q27" s="423" t="s">
        <v>29</v>
      </c>
      <c r="R27" s="412"/>
      <c r="S27" s="1050"/>
      <c r="T27" s="841"/>
      <c r="U27" s="847"/>
      <c r="V27" s="840"/>
      <c r="W27" s="1024"/>
      <c r="X27" s="841"/>
      <c r="Y27" s="1027" t="s">
        <v>338</v>
      </c>
      <c r="Z27" s="832" t="s">
        <v>67</v>
      </c>
      <c r="AA27" s="1037" t="s">
        <v>21</v>
      </c>
      <c r="AB27" s="834" t="s">
        <v>23</v>
      </c>
      <c r="AC27" s="1026">
        <v>0</v>
      </c>
      <c r="AD27" s="832" t="s">
        <v>271</v>
      </c>
      <c r="AE27" s="1037" t="s">
        <v>300</v>
      </c>
      <c r="AF27" s="834" t="s">
        <v>16</v>
      </c>
      <c r="AG27" s="413">
        <v>0</v>
      </c>
      <c r="AH27" s="399" t="s">
        <v>267</v>
      </c>
      <c r="AI27" s="1078" t="s">
        <v>283</v>
      </c>
      <c r="AJ27" s="1079"/>
      <c r="AK27" s="1085" t="s">
        <v>376</v>
      </c>
      <c r="AL27" s="1094"/>
      <c r="CT27" s="376"/>
      <c r="CU27" s="376"/>
      <c r="CV27" s="376"/>
      <c r="CW27" s="376"/>
    </row>
    <row r="28" spans="1:101" ht="33" customHeight="1" thickBot="1">
      <c r="A28" s="1032"/>
      <c r="B28" s="1032"/>
      <c r="C28" s="1027"/>
      <c r="D28" s="1035"/>
      <c r="E28" s="844"/>
      <c r="F28" s="841"/>
      <c r="G28" s="1026">
        <v>3</v>
      </c>
      <c r="H28" s="1047" t="s">
        <v>83</v>
      </c>
      <c r="I28" s="844" t="s">
        <v>65</v>
      </c>
      <c r="J28" s="841" t="s">
        <v>91</v>
      </c>
      <c r="K28" s="420" t="s">
        <v>66</v>
      </c>
      <c r="L28" s="415" t="s">
        <v>67</v>
      </c>
      <c r="M28" s="424"/>
      <c r="N28" s="425"/>
      <c r="O28" s="420"/>
      <c r="P28" s="418"/>
      <c r="Q28" s="426" t="s">
        <v>65</v>
      </c>
      <c r="R28" s="412"/>
      <c r="S28" s="865"/>
      <c r="T28" s="841"/>
      <c r="U28" s="847"/>
      <c r="V28" s="840"/>
      <c r="W28" s="1024"/>
      <c r="X28" s="841"/>
      <c r="Y28" s="847"/>
      <c r="Z28" s="840"/>
      <c r="AA28" s="1024"/>
      <c r="AB28" s="841"/>
      <c r="AC28" s="1027"/>
      <c r="AD28" s="840"/>
      <c r="AE28" s="1024"/>
      <c r="AF28" s="841"/>
      <c r="AG28" s="837" t="s">
        <v>96</v>
      </c>
      <c r="AH28" s="1038" t="s">
        <v>87</v>
      </c>
      <c r="AI28" s="1072" t="s">
        <v>285</v>
      </c>
      <c r="AJ28" s="1073"/>
      <c r="AK28" s="1086"/>
      <c r="AL28" s="1094"/>
      <c r="CT28" s="376"/>
      <c r="CU28" s="376"/>
      <c r="CV28" s="376"/>
      <c r="CW28" s="376"/>
    </row>
    <row r="29" spans="1:101" ht="21" customHeight="1" thickBot="1">
      <c r="A29" s="1032"/>
      <c r="B29" s="1032"/>
      <c r="C29" s="1027"/>
      <c r="D29" s="1035"/>
      <c r="E29" s="844"/>
      <c r="F29" s="841"/>
      <c r="G29" s="1023"/>
      <c r="H29" s="1048"/>
      <c r="I29" s="853"/>
      <c r="J29" s="842"/>
      <c r="K29" s="420" t="s">
        <v>62</v>
      </c>
      <c r="L29" s="415" t="s">
        <v>29</v>
      </c>
      <c r="M29" s="424"/>
      <c r="N29" s="425"/>
      <c r="O29" s="420"/>
      <c r="P29" s="418"/>
      <c r="Q29" s="423" t="s">
        <v>29</v>
      </c>
      <c r="R29" s="412"/>
      <c r="S29" s="865"/>
      <c r="T29" s="841"/>
      <c r="U29" s="847"/>
      <c r="V29" s="840"/>
      <c r="W29" s="1024"/>
      <c r="X29" s="841"/>
      <c r="Y29" s="847"/>
      <c r="Z29" s="840"/>
      <c r="AA29" s="1024"/>
      <c r="AB29" s="841"/>
      <c r="AC29" s="1023"/>
      <c r="AD29" s="833"/>
      <c r="AE29" s="1025"/>
      <c r="AF29" s="842"/>
      <c r="AG29" s="839"/>
      <c r="AH29" s="1039"/>
      <c r="AI29" s="1074"/>
      <c r="AJ29" s="1075"/>
      <c r="AK29" s="1086"/>
      <c r="AL29" s="1094"/>
      <c r="CT29" s="376"/>
      <c r="CU29" s="376"/>
      <c r="CV29" s="376"/>
      <c r="CW29" s="376"/>
    </row>
    <row r="30" spans="1:101" ht="33" customHeight="1" thickBot="1">
      <c r="A30" s="1032"/>
      <c r="B30" s="1032"/>
      <c r="C30" s="1027"/>
      <c r="D30" s="1035"/>
      <c r="E30" s="844"/>
      <c r="F30" s="841"/>
      <c r="G30" s="1026">
        <v>2</v>
      </c>
      <c r="H30" s="832" t="s">
        <v>82</v>
      </c>
      <c r="I30" s="835" t="s">
        <v>84</v>
      </c>
      <c r="J30" s="834" t="s">
        <v>92</v>
      </c>
      <c r="K30" s="1026" t="s">
        <v>85</v>
      </c>
      <c r="L30" s="832" t="s">
        <v>67</v>
      </c>
      <c r="M30" s="835" t="s">
        <v>65</v>
      </c>
      <c r="N30" s="1015" t="s">
        <v>91</v>
      </c>
      <c r="O30" s="430" t="s">
        <v>66</v>
      </c>
      <c r="P30" s="431" t="s">
        <v>67</v>
      </c>
      <c r="Q30" s="432" t="s">
        <v>97</v>
      </c>
      <c r="R30" s="412"/>
      <c r="S30" s="865"/>
      <c r="T30" s="841"/>
      <c r="U30" s="847"/>
      <c r="V30" s="840"/>
      <c r="W30" s="1024"/>
      <c r="X30" s="841"/>
      <c r="Y30" s="831"/>
      <c r="Z30" s="833"/>
      <c r="AA30" s="1025"/>
      <c r="AB30" s="842"/>
      <c r="AC30" s="414" t="s">
        <v>96</v>
      </c>
      <c r="AD30" s="415" t="s">
        <v>270</v>
      </c>
      <c r="AE30" s="425"/>
      <c r="AF30" s="425"/>
      <c r="AG30" s="414"/>
      <c r="AH30" s="433"/>
      <c r="AI30" s="1076" t="s">
        <v>376</v>
      </c>
      <c r="AJ30" s="1077"/>
      <c r="AK30" s="1087"/>
      <c r="AL30" s="1094"/>
      <c r="CT30" s="376"/>
      <c r="CU30" s="376"/>
      <c r="CV30" s="376"/>
      <c r="CW30" s="376"/>
    </row>
    <row r="31" spans="1:101" ht="22.5" customHeight="1" thickBot="1">
      <c r="A31" s="1032"/>
      <c r="B31" s="1032"/>
      <c r="C31" s="1027"/>
      <c r="D31" s="1035"/>
      <c r="E31" s="844"/>
      <c r="F31" s="841"/>
      <c r="G31" s="1027"/>
      <c r="H31" s="840"/>
      <c r="I31" s="1049"/>
      <c r="J31" s="841"/>
      <c r="K31" s="1023"/>
      <c r="L31" s="833"/>
      <c r="M31" s="836"/>
      <c r="N31" s="842"/>
      <c r="O31" s="420" t="s">
        <v>62</v>
      </c>
      <c r="P31" s="418" t="s">
        <v>29</v>
      </c>
      <c r="Q31" s="1051" t="s">
        <v>29</v>
      </c>
      <c r="R31" s="412"/>
      <c r="S31" s="865"/>
      <c r="T31" s="841"/>
      <c r="U31" s="831"/>
      <c r="V31" s="833"/>
      <c r="W31" s="1025"/>
      <c r="X31" s="842"/>
      <c r="Y31" s="435">
        <v>0</v>
      </c>
      <c r="Z31" s="436" t="s">
        <v>17</v>
      </c>
      <c r="AA31" s="436"/>
      <c r="AB31" s="436"/>
      <c r="AC31" s="436"/>
      <c r="AD31" s="437"/>
      <c r="AE31" s="436"/>
      <c r="AF31" s="436"/>
      <c r="AG31" s="436"/>
      <c r="AH31" s="431"/>
      <c r="AI31" s="1083" t="s">
        <v>29</v>
      </c>
      <c r="AJ31" s="1084"/>
      <c r="AK31" s="1068">
        <v>20000</v>
      </c>
      <c r="AL31" s="1094"/>
      <c r="CT31" s="376"/>
      <c r="CU31" s="376"/>
      <c r="CV31" s="376"/>
      <c r="CW31" s="376"/>
    </row>
    <row r="32" spans="1:101" ht="18.75" customHeight="1">
      <c r="A32" s="1032"/>
      <c r="B32" s="1032"/>
      <c r="C32" s="1027"/>
      <c r="D32" s="1035"/>
      <c r="E32" s="844"/>
      <c r="F32" s="841"/>
      <c r="G32" s="1023"/>
      <c r="H32" s="833"/>
      <c r="I32" s="836"/>
      <c r="J32" s="842"/>
      <c r="K32" s="435" t="s">
        <v>62</v>
      </c>
      <c r="L32" s="438" t="s">
        <v>29</v>
      </c>
      <c r="M32" s="439"/>
      <c r="N32" s="429"/>
      <c r="O32" s="430"/>
      <c r="P32" s="431"/>
      <c r="Q32" s="1052"/>
      <c r="R32" s="412"/>
      <c r="S32" s="865"/>
      <c r="T32" s="841"/>
      <c r="U32" s="837">
        <v>0</v>
      </c>
      <c r="V32" s="1044" t="s">
        <v>19</v>
      </c>
      <c r="W32" s="834"/>
      <c r="X32" s="834"/>
      <c r="Y32" s="834"/>
      <c r="Z32" s="834"/>
      <c r="AA32" s="834"/>
      <c r="AB32" s="834"/>
      <c r="AC32" s="834"/>
      <c r="AD32" s="834"/>
      <c r="AE32" s="834"/>
      <c r="AF32" s="834"/>
      <c r="AG32" s="834"/>
      <c r="AH32" s="834"/>
      <c r="AI32" s="1088" t="s">
        <v>29</v>
      </c>
      <c r="AJ32" s="1080">
        <v>0</v>
      </c>
      <c r="AK32" s="1068"/>
      <c r="AL32" s="1094"/>
      <c r="CT32" s="376"/>
      <c r="CU32" s="376"/>
      <c r="CV32" s="376"/>
      <c r="CW32" s="376"/>
    </row>
    <row r="33" spans="1:101" ht="17.25" customHeight="1" thickBot="1">
      <c r="A33" s="1032"/>
      <c r="B33" s="1032"/>
      <c r="C33" s="1023"/>
      <c r="D33" s="1036"/>
      <c r="E33" s="853"/>
      <c r="F33" s="842"/>
      <c r="G33" s="435" t="s">
        <v>62</v>
      </c>
      <c r="H33" s="438" t="s">
        <v>29</v>
      </c>
      <c r="I33" s="434"/>
      <c r="J33" s="419"/>
      <c r="K33" s="428"/>
      <c r="L33" s="427"/>
      <c r="M33" s="434"/>
      <c r="N33" s="419"/>
      <c r="O33" s="420"/>
      <c r="P33" s="418"/>
      <c r="Q33" s="1052"/>
      <c r="R33" s="412"/>
      <c r="S33" s="865"/>
      <c r="T33" s="841"/>
      <c r="U33" s="838"/>
      <c r="V33" s="1045"/>
      <c r="W33" s="841"/>
      <c r="X33" s="841"/>
      <c r="Y33" s="841"/>
      <c r="Z33" s="841"/>
      <c r="AA33" s="841"/>
      <c r="AB33" s="841"/>
      <c r="AC33" s="841"/>
      <c r="AD33" s="841"/>
      <c r="AE33" s="841"/>
      <c r="AF33" s="841"/>
      <c r="AG33" s="841"/>
      <c r="AH33" s="841"/>
      <c r="AI33" s="1088"/>
      <c r="AJ33" s="1081"/>
      <c r="AK33" s="1068"/>
      <c r="AL33" s="1094"/>
      <c r="CT33" s="376"/>
      <c r="CU33" s="376"/>
      <c r="CV33" s="376"/>
      <c r="CW33" s="376"/>
    </row>
    <row r="34" spans="1:101" ht="21.75" customHeight="1" thickBot="1">
      <c r="A34" s="1033"/>
      <c r="B34" s="1033"/>
      <c r="C34" s="440" t="s">
        <v>62</v>
      </c>
      <c r="D34" s="441" t="s">
        <v>330</v>
      </c>
      <c r="E34" s="442"/>
      <c r="F34" s="443"/>
      <c r="G34" s="440"/>
      <c r="H34" s="444"/>
      <c r="I34" s="445"/>
      <c r="J34" s="446"/>
      <c r="K34" s="440"/>
      <c r="L34" s="444"/>
      <c r="M34" s="447"/>
      <c r="N34" s="447"/>
      <c r="O34" s="448"/>
      <c r="P34" s="449"/>
      <c r="Q34" s="450">
        <v>0</v>
      </c>
      <c r="R34" s="412"/>
      <c r="S34" s="866"/>
      <c r="T34" s="867"/>
      <c r="U34" s="1043"/>
      <c r="V34" s="1046"/>
      <c r="W34" s="867"/>
      <c r="X34" s="867"/>
      <c r="Y34" s="867"/>
      <c r="Z34" s="867"/>
      <c r="AA34" s="867"/>
      <c r="AB34" s="867"/>
      <c r="AC34" s="867"/>
      <c r="AD34" s="867"/>
      <c r="AE34" s="867"/>
      <c r="AF34" s="867"/>
      <c r="AG34" s="867"/>
      <c r="AH34" s="867"/>
      <c r="AI34" s="1089"/>
      <c r="AJ34" s="1082"/>
      <c r="AK34" s="1069"/>
      <c r="AL34" s="1095"/>
      <c r="CT34" s="376"/>
      <c r="CU34" s="376"/>
      <c r="CV34" s="376"/>
      <c r="CW34" s="376"/>
    </row>
    <row r="35" spans="1:17" s="373" customFormat="1" ht="13.5" thickBot="1">
      <c r="A35" s="393"/>
      <c r="B35" s="394"/>
      <c r="E35" s="393"/>
      <c r="F35" s="394"/>
      <c r="I35" s="393"/>
      <c r="J35" s="394"/>
      <c r="P35" s="375"/>
      <c r="Q35" s="395"/>
    </row>
    <row r="36" spans="1:38" ht="12.75" customHeight="1">
      <c r="A36" s="374" t="s">
        <v>469</v>
      </c>
      <c r="B36" s="398"/>
      <c r="C36" s="398"/>
      <c r="D36" s="398"/>
      <c r="E36" s="398"/>
      <c r="F36" s="398"/>
      <c r="G36" s="398"/>
      <c r="H36" s="398"/>
      <c r="I36" s="398"/>
      <c r="J36" s="398"/>
      <c r="K36" s="398"/>
      <c r="L36" s="398"/>
      <c r="M36" s="398"/>
      <c r="N36" s="398"/>
      <c r="O36" s="398"/>
      <c r="P36" s="399"/>
      <c r="Q36" s="1028" t="s">
        <v>95</v>
      </c>
      <c r="S36" s="398"/>
      <c r="T36" s="398"/>
      <c r="U36" s="398"/>
      <c r="V36" s="398"/>
      <c r="W36" s="398"/>
      <c r="X36" s="398"/>
      <c r="Y36" s="398"/>
      <c r="Z36" s="398"/>
      <c r="AA36" s="398"/>
      <c r="AB36" s="398"/>
      <c r="AC36" s="398"/>
      <c r="AD36" s="398"/>
      <c r="AE36" s="398"/>
      <c r="AF36" s="398"/>
      <c r="AG36" s="398"/>
      <c r="AH36" s="399"/>
      <c r="AI36" s="858" t="s">
        <v>44</v>
      </c>
      <c r="AJ36" s="1053"/>
      <c r="AK36" s="1053"/>
      <c r="AL36" s="859"/>
    </row>
    <row r="37" spans="1:38" ht="12.75">
      <c r="A37" s="398"/>
      <c r="B37" s="398"/>
      <c r="C37" s="398"/>
      <c r="D37" s="398"/>
      <c r="E37" s="398"/>
      <c r="F37" s="398"/>
      <c r="G37" s="398"/>
      <c r="H37" s="398"/>
      <c r="I37" s="398"/>
      <c r="J37" s="398"/>
      <c r="K37" s="398"/>
      <c r="L37" s="398"/>
      <c r="M37" s="398"/>
      <c r="N37" s="398"/>
      <c r="O37" s="398"/>
      <c r="P37" s="399"/>
      <c r="Q37" s="1029"/>
      <c r="S37" s="398"/>
      <c r="T37" s="398"/>
      <c r="U37" s="398"/>
      <c r="V37" s="398"/>
      <c r="W37" s="398"/>
      <c r="X37" s="398"/>
      <c r="Y37" s="398"/>
      <c r="Z37" s="398"/>
      <c r="AA37" s="398"/>
      <c r="AB37" s="398"/>
      <c r="AC37" s="398"/>
      <c r="AD37" s="398"/>
      <c r="AE37" s="398"/>
      <c r="AF37" s="398"/>
      <c r="AG37" s="398"/>
      <c r="AH37" s="399"/>
      <c r="AI37" s="861" t="s">
        <v>45</v>
      </c>
      <c r="AJ37" s="1054"/>
      <c r="AK37" s="1054"/>
      <c r="AL37" s="862"/>
    </row>
    <row r="38" spans="1:38" ht="12.75">
      <c r="A38" s="398"/>
      <c r="B38" s="398"/>
      <c r="C38" s="398"/>
      <c r="D38" s="398"/>
      <c r="E38" s="398"/>
      <c r="F38" s="398"/>
      <c r="G38" s="398"/>
      <c r="H38" s="398"/>
      <c r="I38" s="398"/>
      <c r="J38" s="398"/>
      <c r="K38" s="398"/>
      <c r="L38" s="398"/>
      <c r="M38" s="398"/>
      <c r="N38" s="398"/>
      <c r="O38" s="398"/>
      <c r="P38" s="399"/>
      <c r="Q38" s="1029"/>
      <c r="S38" s="398"/>
      <c r="T38" s="398"/>
      <c r="U38" s="398"/>
      <c r="V38" s="398"/>
      <c r="W38" s="398"/>
      <c r="X38" s="398"/>
      <c r="Y38" s="398"/>
      <c r="Z38" s="398"/>
      <c r="AA38" s="398"/>
      <c r="AB38" s="398"/>
      <c r="AC38" s="398"/>
      <c r="AD38" s="398"/>
      <c r="AE38" s="398"/>
      <c r="AF38" s="398"/>
      <c r="AG38" s="398"/>
      <c r="AH38" s="399"/>
      <c r="AI38" s="861" t="s">
        <v>46</v>
      </c>
      <c r="AJ38" s="1054"/>
      <c r="AK38" s="1055"/>
      <c r="AL38" s="400" t="s">
        <v>48</v>
      </c>
    </row>
    <row r="39" spans="1:38" ht="12.75" customHeight="1">
      <c r="A39" s="398"/>
      <c r="B39" s="398"/>
      <c r="C39" s="398"/>
      <c r="D39" s="398"/>
      <c r="E39" s="398"/>
      <c r="F39" s="398"/>
      <c r="G39" s="398"/>
      <c r="H39" s="398"/>
      <c r="I39" s="398"/>
      <c r="J39" s="398"/>
      <c r="K39" s="398"/>
      <c r="L39" s="398"/>
      <c r="M39" s="398"/>
      <c r="N39" s="398"/>
      <c r="O39" s="398"/>
      <c r="P39" s="399"/>
      <c r="Q39" s="1029"/>
      <c r="S39" s="398"/>
      <c r="T39" s="398"/>
      <c r="U39" s="398"/>
      <c r="V39" s="398"/>
      <c r="W39" s="398"/>
      <c r="X39" s="398"/>
      <c r="Y39" s="398"/>
      <c r="Z39" s="398"/>
      <c r="AA39" s="398"/>
      <c r="AB39" s="398"/>
      <c r="AC39" s="398"/>
      <c r="AD39" s="398"/>
      <c r="AE39" s="398"/>
      <c r="AF39" s="398"/>
      <c r="AG39" s="398"/>
      <c r="AH39" s="399"/>
      <c r="AI39" s="1056" t="s">
        <v>47</v>
      </c>
      <c r="AJ39" s="1017"/>
      <c r="AK39" s="1018"/>
      <c r="AL39" s="1019" t="s">
        <v>49</v>
      </c>
    </row>
    <row r="40" spans="1:38" ht="12.75" customHeight="1">
      <c r="A40" s="398"/>
      <c r="B40" s="398"/>
      <c r="C40" s="398"/>
      <c r="D40" s="398"/>
      <c r="E40" s="398"/>
      <c r="F40" s="398"/>
      <c r="G40" s="398"/>
      <c r="H40" s="398"/>
      <c r="I40" s="398"/>
      <c r="J40" s="398"/>
      <c r="K40" s="398"/>
      <c r="L40" s="398"/>
      <c r="M40" s="398"/>
      <c r="N40" s="398"/>
      <c r="O40" s="398"/>
      <c r="P40" s="399"/>
      <c r="Q40" s="1029"/>
      <c r="S40" s="398"/>
      <c r="T40" s="398"/>
      <c r="U40" s="398"/>
      <c r="V40" s="398"/>
      <c r="W40" s="398"/>
      <c r="X40" s="398"/>
      <c r="Y40" s="398"/>
      <c r="Z40" s="398"/>
      <c r="AA40" s="398"/>
      <c r="AB40" s="398"/>
      <c r="AC40" s="398"/>
      <c r="AD40" s="398"/>
      <c r="AE40" s="398"/>
      <c r="AF40" s="398"/>
      <c r="AG40" s="398"/>
      <c r="AH40" s="399"/>
      <c r="AI40" s="1057" t="s">
        <v>32</v>
      </c>
      <c r="AJ40" s="1020"/>
      <c r="AK40" s="1021"/>
      <c r="AL40" s="1019"/>
    </row>
    <row r="41" spans="1:38" ht="12.75" customHeight="1">
      <c r="A41" s="398"/>
      <c r="B41" s="398"/>
      <c r="C41" s="398"/>
      <c r="D41" s="398"/>
      <c r="E41" s="398"/>
      <c r="F41" s="398"/>
      <c r="G41" s="398"/>
      <c r="H41" s="398"/>
      <c r="I41" s="398"/>
      <c r="J41" s="398"/>
      <c r="K41" s="398"/>
      <c r="L41" s="398"/>
      <c r="M41" s="398"/>
      <c r="N41" s="398"/>
      <c r="O41" s="398"/>
      <c r="P41" s="399"/>
      <c r="Q41" s="1029"/>
      <c r="S41" s="398"/>
      <c r="T41" s="398"/>
      <c r="U41" s="398"/>
      <c r="V41" s="398"/>
      <c r="W41" s="398"/>
      <c r="X41" s="398"/>
      <c r="Y41" s="398"/>
      <c r="Z41" s="398"/>
      <c r="AA41" s="398"/>
      <c r="AB41" s="398"/>
      <c r="AC41" s="398"/>
      <c r="AD41" s="398"/>
      <c r="AE41" s="398"/>
      <c r="AF41" s="398"/>
      <c r="AG41" s="398"/>
      <c r="AH41" s="399"/>
      <c r="AI41" s="1058" t="s">
        <v>68</v>
      </c>
      <c r="AJ41" s="1059"/>
      <c r="AK41" s="1060"/>
      <c r="AL41" s="1019"/>
    </row>
    <row r="42" spans="1:38" ht="12.75">
      <c r="A42" s="398"/>
      <c r="B42" s="398"/>
      <c r="C42" s="398"/>
      <c r="D42" s="398"/>
      <c r="E42" s="398"/>
      <c r="F42" s="398"/>
      <c r="G42" s="398"/>
      <c r="H42" s="398"/>
      <c r="I42" s="398"/>
      <c r="J42" s="398"/>
      <c r="K42" s="398"/>
      <c r="L42" s="398"/>
      <c r="M42" s="398"/>
      <c r="N42" s="398"/>
      <c r="O42" s="398"/>
      <c r="P42" s="399"/>
      <c r="Q42" s="1029"/>
      <c r="S42" s="398"/>
      <c r="T42" s="398"/>
      <c r="U42" s="398"/>
      <c r="V42" s="398"/>
      <c r="W42" s="398"/>
      <c r="X42" s="398"/>
      <c r="Y42" s="398"/>
      <c r="Z42" s="398"/>
      <c r="AA42" s="398"/>
      <c r="AB42" s="398"/>
      <c r="AC42" s="398"/>
      <c r="AD42" s="398"/>
      <c r="AE42" s="398"/>
      <c r="AF42" s="398"/>
      <c r="AG42" s="398"/>
      <c r="AH42" s="399"/>
      <c r="AI42" s="451" t="s">
        <v>75</v>
      </c>
      <c r="AJ42" s="402" t="s">
        <v>70</v>
      </c>
      <c r="AK42" s="402">
        <v>19</v>
      </c>
      <c r="AL42" s="1019"/>
    </row>
    <row r="43" spans="1:38" ht="27" customHeight="1" thickBot="1">
      <c r="A43" s="403"/>
      <c r="B43" s="403"/>
      <c r="C43" s="403"/>
      <c r="D43" s="403"/>
      <c r="E43" s="403"/>
      <c r="F43" s="403"/>
      <c r="G43" s="403"/>
      <c r="H43" s="403"/>
      <c r="I43" s="403"/>
      <c r="J43" s="403"/>
      <c r="K43" s="403"/>
      <c r="L43" s="403"/>
      <c r="M43" s="403"/>
      <c r="N43" s="403"/>
      <c r="O43" s="403"/>
      <c r="P43" s="404"/>
      <c r="Q43" s="1030"/>
      <c r="S43" s="403"/>
      <c r="T43" s="403"/>
      <c r="U43" s="403"/>
      <c r="V43" s="403"/>
      <c r="W43" s="403"/>
      <c r="X43" s="403"/>
      <c r="Y43" s="403"/>
      <c r="Z43" s="403"/>
      <c r="AA43" s="403"/>
      <c r="AB43" s="403"/>
      <c r="AC43" s="403"/>
      <c r="AD43" s="403"/>
      <c r="AE43" s="403"/>
      <c r="AF43" s="403"/>
      <c r="AG43" s="403"/>
      <c r="AH43" s="404"/>
      <c r="AI43" s="452" t="s">
        <v>69</v>
      </c>
      <c r="AJ43" s="406" t="s">
        <v>71</v>
      </c>
      <c r="AK43" s="406" t="s">
        <v>43</v>
      </c>
      <c r="AL43" s="1019"/>
    </row>
    <row r="44" spans="1:101" ht="36" customHeight="1" thickBot="1">
      <c r="A44" s="1031" t="s">
        <v>327</v>
      </c>
      <c r="B44" s="850" t="s">
        <v>335</v>
      </c>
      <c r="C44" s="857" t="s">
        <v>328</v>
      </c>
      <c r="D44" s="1034" t="s">
        <v>329</v>
      </c>
      <c r="E44" s="849" t="s">
        <v>77</v>
      </c>
      <c r="F44" s="850" t="s">
        <v>93</v>
      </c>
      <c r="G44" s="1022">
        <v>1</v>
      </c>
      <c r="H44" s="848" t="s">
        <v>284</v>
      </c>
      <c r="I44" s="849" t="s">
        <v>65</v>
      </c>
      <c r="J44" s="850" t="s">
        <v>91</v>
      </c>
      <c r="K44" s="407" t="s">
        <v>66</v>
      </c>
      <c r="L44" s="408" t="s">
        <v>67</v>
      </c>
      <c r="M44" s="409"/>
      <c r="N44" s="409"/>
      <c r="O44" s="409"/>
      <c r="P44" s="410"/>
      <c r="Q44" s="453">
        <v>6798</v>
      </c>
      <c r="R44" s="412"/>
      <c r="S44" s="1050" t="s">
        <v>103</v>
      </c>
      <c r="T44" s="841" t="s">
        <v>60</v>
      </c>
      <c r="U44" s="847" t="s">
        <v>96</v>
      </c>
      <c r="V44" s="840" t="s">
        <v>18</v>
      </c>
      <c r="W44" s="1024" t="s">
        <v>24</v>
      </c>
      <c r="X44" s="841" t="s">
        <v>22</v>
      </c>
      <c r="Y44" s="414" t="s">
        <v>20</v>
      </c>
      <c r="Z44" s="415" t="s">
        <v>281</v>
      </c>
      <c r="AA44" s="416"/>
      <c r="AB44" s="416"/>
      <c r="AC44" s="417"/>
      <c r="AD44" s="415"/>
      <c r="AE44" s="416"/>
      <c r="AF44" s="416"/>
      <c r="AG44" s="417"/>
      <c r="AH44" s="418"/>
      <c r="AI44" s="454">
        <v>38</v>
      </c>
      <c r="AJ44" s="455">
        <v>1</v>
      </c>
      <c r="AK44" s="456">
        <v>0</v>
      </c>
      <c r="AL44" s="757">
        <v>0</v>
      </c>
      <c r="CT44" s="376"/>
      <c r="CU44" s="376"/>
      <c r="CV44" s="376"/>
      <c r="CW44" s="376"/>
    </row>
    <row r="45" spans="1:101" ht="31.5" customHeight="1" thickBot="1">
      <c r="A45" s="1032"/>
      <c r="B45" s="1032"/>
      <c r="C45" s="1027"/>
      <c r="D45" s="1035"/>
      <c r="E45" s="844"/>
      <c r="F45" s="841"/>
      <c r="G45" s="1023"/>
      <c r="H45" s="833"/>
      <c r="I45" s="853"/>
      <c r="J45" s="842"/>
      <c r="K45" s="420" t="s">
        <v>62</v>
      </c>
      <c r="L45" s="415" t="s">
        <v>29</v>
      </c>
      <c r="M45" s="421"/>
      <c r="N45" s="421"/>
      <c r="O45" s="421"/>
      <c r="P45" s="422"/>
      <c r="Q45" s="457">
        <v>0</v>
      </c>
      <c r="R45" s="412"/>
      <c r="S45" s="1050"/>
      <c r="T45" s="841"/>
      <c r="U45" s="847"/>
      <c r="V45" s="840"/>
      <c r="W45" s="1024"/>
      <c r="X45" s="841"/>
      <c r="Y45" s="1027" t="s">
        <v>338</v>
      </c>
      <c r="Z45" s="832" t="s">
        <v>67</v>
      </c>
      <c r="AA45" s="1037" t="s">
        <v>21</v>
      </c>
      <c r="AB45" s="834" t="s">
        <v>23</v>
      </c>
      <c r="AC45" s="1026">
        <v>0</v>
      </c>
      <c r="AD45" s="832" t="s">
        <v>271</v>
      </c>
      <c r="AE45" s="1037" t="s">
        <v>300</v>
      </c>
      <c r="AF45" s="834" t="s">
        <v>16</v>
      </c>
      <c r="AG45" s="413">
        <v>0</v>
      </c>
      <c r="AH45" s="399" t="s">
        <v>267</v>
      </c>
      <c r="AI45" s="458">
        <v>7667</v>
      </c>
      <c r="AJ45" s="459">
        <v>237</v>
      </c>
      <c r="AK45" s="693">
        <v>7</v>
      </c>
      <c r="AL45" s="758">
        <v>0</v>
      </c>
      <c r="AO45" s="460"/>
      <c r="AT45" s="460"/>
      <c r="CT45" s="376"/>
      <c r="CU45" s="376"/>
      <c r="CV45" s="376"/>
      <c r="CW45" s="376"/>
    </row>
    <row r="46" spans="1:101" ht="33.75" customHeight="1" thickBot="1">
      <c r="A46" s="1032"/>
      <c r="B46" s="1032"/>
      <c r="C46" s="1027"/>
      <c r="D46" s="1035"/>
      <c r="E46" s="844"/>
      <c r="F46" s="841"/>
      <c r="G46" s="1026">
        <v>3</v>
      </c>
      <c r="H46" s="1047" t="s">
        <v>83</v>
      </c>
      <c r="I46" s="844" t="s">
        <v>65</v>
      </c>
      <c r="J46" s="841" t="s">
        <v>91</v>
      </c>
      <c r="K46" s="420" t="s">
        <v>66</v>
      </c>
      <c r="L46" s="415" t="s">
        <v>67</v>
      </c>
      <c r="M46" s="424"/>
      <c r="N46" s="425"/>
      <c r="O46" s="420"/>
      <c r="P46" s="418"/>
      <c r="Q46" s="461">
        <v>61</v>
      </c>
      <c r="R46" s="412"/>
      <c r="S46" s="865"/>
      <c r="T46" s="841"/>
      <c r="U46" s="847"/>
      <c r="V46" s="840"/>
      <c r="W46" s="1024"/>
      <c r="X46" s="841"/>
      <c r="Y46" s="847"/>
      <c r="Z46" s="840"/>
      <c r="AA46" s="1024"/>
      <c r="AB46" s="841"/>
      <c r="AC46" s="1027"/>
      <c r="AD46" s="840"/>
      <c r="AE46" s="1024"/>
      <c r="AF46" s="841"/>
      <c r="AG46" s="837" t="s">
        <v>96</v>
      </c>
      <c r="AH46" s="1038" t="s">
        <v>87</v>
      </c>
      <c r="AI46" s="1061">
        <v>209</v>
      </c>
      <c r="AJ46" s="1063">
        <v>115</v>
      </c>
      <c r="AK46" s="1065">
        <v>0</v>
      </c>
      <c r="AL46" s="1070">
        <v>0</v>
      </c>
      <c r="AO46" s="460"/>
      <c r="AS46" s="460"/>
      <c r="CT46" s="376"/>
      <c r="CU46" s="376"/>
      <c r="CV46" s="376"/>
      <c r="CW46" s="376"/>
    </row>
    <row r="47" spans="1:101" ht="27.75" customHeight="1" thickBot="1">
      <c r="A47" s="1032"/>
      <c r="B47" s="1032"/>
      <c r="C47" s="1027"/>
      <c r="D47" s="1035"/>
      <c r="E47" s="844"/>
      <c r="F47" s="841"/>
      <c r="G47" s="1023"/>
      <c r="H47" s="1048"/>
      <c r="I47" s="853"/>
      <c r="J47" s="842"/>
      <c r="K47" s="420" t="s">
        <v>62</v>
      </c>
      <c r="L47" s="415" t="s">
        <v>29</v>
      </c>
      <c r="M47" s="424"/>
      <c r="N47" s="425"/>
      <c r="O47" s="420"/>
      <c r="P47" s="418"/>
      <c r="Q47" s="457">
        <v>0</v>
      </c>
      <c r="R47" s="412"/>
      <c r="S47" s="865"/>
      <c r="T47" s="841"/>
      <c r="U47" s="847"/>
      <c r="V47" s="840"/>
      <c r="W47" s="1024"/>
      <c r="X47" s="841"/>
      <c r="Y47" s="847"/>
      <c r="Z47" s="840"/>
      <c r="AA47" s="1024"/>
      <c r="AB47" s="841"/>
      <c r="AC47" s="1023"/>
      <c r="AD47" s="833"/>
      <c r="AE47" s="1025"/>
      <c r="AF47" s="842"/>
      <c r="AG47" s="839"/>
      <c r="AH47" s="1039"/>
      <c r="AI47" s="1062"/>
      <c r="AJ47" s="1064"/>
      <c r="AK47" s="1065"/>
      <c r="AL47" s="1070"/>
      <c r="CT47" s="376"/>
      <c r="CU47" s="376"/>
      <c r="CV47" s="376"/>
      <c r="CW47" s="376"/>
    </row>
    <row r="48" spans="1:101" ht="33.75" customHeight="1" thickBot="1">
      <c r="A48" s="1032"/>
      <c r="B48" s="1032"/>
      <c r="C48" s="1027"/>
      <c r="D48" s="1035"/>
      <c r="E48" s="844"/>
      <c r="F48" s="841"/>
      <c r="G48" s="1026">
        <v>2</v>
      </c>
      <c r="H48" s="832" t="s">
        <v>82</v>
      </c>
      <c r="I48" s="835" t="s">
        <v>84</v>
      </c>
      <c r="J48" s="834" t="s">
        <v>92</v>
      </c>
      <c r="K48" s="1026" t="s">
        <v>85</v>
      </c>
      <c r="L48" s="832" t="s">
        <v>67</v>
      </c>
      <c r="M48" s="835" t="s">
        <v>65</v>
      </c>
      <c r="N48" s="1015" t="s">
        <v>91</v>
      </c>
      <c r="O48" s="430" t="s">
        <v>66</v>
      </c>
      <c r="P48" s="431" t="s">
        <v>67</v>
      </c>
      <c r="Q48" s="462">
        <v>662</v>
      </c>
      <c r="R48" s="412"/>
      <c r="S48" s="865"/>
      <c r="T48" s="841"/>
      <c r="U48" s="847"/>
      <c r="V48" s="840"/>
      <c r="W48" s="1024"/>
      <c r="X48" s="841"/>
      <c r="Y48" s="831"/>
      <c r="Z48" s="833"/>
      <c r="AA48" s="1025"/>
      <c r="AB48" s="842"/>
      <c r="AC48" s="414" t="s">
        <v>96</v>
      </c>
      <c r="AD48" s="415" t="s">
        <v>270</v>
      </c>
      <c r="AE48" s="425"/>
      <c r="AF48" s="425"/>
      <c r="AG48" s="414"/>
      <c r="AH48" s="433"/>
      <c r="AI48" s="463">
        <v>4</v>
      </c>
      <c r="AJ48" s="464">
        <v>0</v>
      </c>
      <c r="AK48" s="469">
        <v>0</v>
      </c>
      <c r="AL48" s="758">
        <v>0</v>
      </c>
      <c r="CT48" s="376"/>
      <c r="CU48" s="376"/>
      <c r="CV48" s="376"/>
      <c r="CW48" s="376"/>
    </row>
    <row r="49" spans="1:101" ht="26.25" customHeight="1" thickBot="1">
      <c r="A49" s="1032"/>
      <c r="B49" s="1032"/>
      <c r="C49" s="1027"/>
      <c r="D49" s="1035"/>
      <c r="E49" s="844"/>
      <c r="F49" s="841"/>
      <c r="G49" s="1027"/>
      <c r="H49" s="840"/>
      <c r="I49" s="1049"/>
      <c r="J49" s="841"/>
      <c r="K49" s="1023"/>
      <c r="L49" s="833"/>
      <c r="M49" s="836"/>
      <c r="N49" s="842"/>
      <c r="O49" s="420" t="s">
        <v>62</v>
      </c>
      <c r="P49" s="418" t="s">
        <v>29</v>
      </c>
      <c r="Q49" s="465">
        <v>0</v>
      </c>
      <c r="R49" s="412"/>
      <c r="S49" s="865"/>
      <c r="T49" s="841"/>
      <c r="U49" s="831"/>
      <c r="V49" s="833"/>
      <c r="W49" s="1025"/>
      <c r="X49" s="842"/>
      <c r="Y49" s="435">
        <v>0</v>
      </c>
      <c r="Z49" s="436" t="s">
        <v>17</v>
      </c>
      <c r="AA49" s="436"/>
      <c r="AB49" s="436"/>
      <c r="AC49" s="436"/>
      <c r="AD49" s="437"/>
      <c r="AE49" s="436"/>
      <c r="AF49" s="436"/>
      <c r="AG49" s="436"/>
      <c r="AH49" s="431"/>
      <c r="AI49" s="466">
        <v>8</v>
      </c>
      <c r="AJ49" s="467">
        <v>1</v>
      </c>
      <c r="AK49" s="759">
        <v>0</v>
      </c>
      <c r="AL49" s="758">
        <v>0</v>
      </c>
      <c r="AP49" s="460"/>
      <c r="AR49" s="460"/>
      <c r="AT49" s="460"/>
      <c r="CT49" s="376"/>
      <c r="CU49" s="376"/>
      <c r="CV49" s="376"/>
      <c r="CW49" s="376"/>
    </row>
    <row r="50" spans="1:101" ht="26.25" customHeight="1">
      <c r="A50" s="1032"/>
      <c r="B50" s="1032"/>
      <c r="C50" s="1027"/>
      <c r="D50" s="1035"/>
      <c r="E50" s="844"/>
      <c r="F50" s="841"/>
      <c r="G50" s="1023"/>
      <c r="H50" s="833"/>
      <c r="I50" s="836"/>
      <c r="J50" s="842"/>
      <c r="K50" s="435" t="s">
        <v>62</v>
      </c>
      <c r="L50" s="438" t="s">
        <v>29</v>
      </c>
      <c r="M50" s="439"/>
      <c r="N50" s="429"/>
      <c r="O50" s="430"/>
      <c r="P50" s="431"/>
      <c r="Q50" s="468">
        <v>0</v>
      </c>
      <c r="R50" s="412"/>
      <c r="S50" s="865"/>
      <c r="T50" s="841"/>
      <c r="U50" s="837">
        <v>0</v>
      </c>
      <c r="V50" s="1044" t="s">
        <v>19</v>
      </c>
      <c r="W50" s="834"/>
      <c r="X50" s="834"/>
      <c r="Y50" s="834"/>
      <c r="Z50" s="834"/>
      <c r="AA50" s="834"/>
      <c r="AB50" s="834"/>
      <c r="AC50" s="834"/>
      <c r="AD50" s="834"/>
      <c r="AE50" s="834"/>
      <c r="AF50" s="834"/>
      <c r="AG50" s="834"/>
      <c r="AH50" s="834"/>
      <c r="AI50" s="1066">
        <v>15</v>
      </c>
      <c r="AJ50" s="1097">
        <v>10851</v>
      </c>
      <c r="AK50" s="1065">
        <v>56</v>
      </c>
      <c r="AL50" s="1070">
        <v>3059</v>
      </c>
      <c r="AP50" s="460"/>
      <c r="AR50" s="460"/>
      <c r="AS50" s="460"/>
      <c r="CT50" s="376"/>
      <c r="CU50" s="376"/>
      <c r="CV50" s="376"/>
      <c r="CW50" s="376"/>
    </row>
    <row r="51" spans="1:101" ht="26.25" customHeight="1" thickBot="1">
      <c r="A51" s="1032"/>
      <c r="B51" s="1032"/>
      <c r="C51" s="1023"/>
      <c r="D51" s="1036"/>
      <c r="E51" s="853"/>
      <c r="F51" s="842"/>
      <c r="G51" s="435" t="s">
        <v>62</v>
      </c>
      <c r="H51" s="438" t="s">
        <v>29</v>
      </c>
      <c r="I51" s="434"/>
      <c r="J51" s="419"/>
      <c r="K51" s="428"/>
      <c r="L51" s="427"/>
      <c r="M51" s="434"/>
      <c r="N51" s="419"/>
      <c r="O51" s="420"/>
      <c r="P51" s="418"/>
      <c r="Q51" s="468">
        <v>0</v>
      </c>
      <c r="R51" s="412"/>
      <c r="S51" s="865"/>
      <c r="T51" s="841"/>
      <c r="U51" s="838"/>
      <c r="V51" s="1045"/>
      <c r="W51" s="841"/>
      <c r="X51" s="841"/>
      <c r="Y51" s="841"/>
      <c r="Z51" s="841"/>
      <c r="AA51" s="841"/>
      <c r="AB51" s="841"/>
      <c r="AC51" s="841"/>
      <c r="AD51" s="841"/>
      <c r="AE51" s="841"/>
      <c r="AF51" s="841"/>
      <c r="AG51" s="841"/>
      <c r="AH51" s="841"/>
      <c r="AI51" s="1066"/>
      <c r="AJ51" s="1098"/>
      <c r="AK51" s="1065"/>
      <c r="AL51" s="1070"/>
      <c r="CT51" s="376"/>
      <c r="CU51" s="376"/>
      <c r="CV51" s="376"/>
      <c r="CW51" s="376"/>
    </row>
    <row r="52" spans="1:101" ht="26.25" customHeight="1" thickBot="1">
      <c r="A52" s="1033"/>
      <c r="B52" s="1033"/>
      <c r="C52" s="440" t="s">
        <v>62</v>
      </c>
      <c r="D52" s="441" t="s">
        <v>330</v>
      </c>
      <c r="E52" s="442"/>
      <c r="F52" s="443"/>
      <c r="G52" s="440"/>
      <c r="H52" s="444"/>
      <c r="I52" s="445"/>
      <c r="J52" s="446"/>
      <c r="K52" s="440"/>
      <c r="L52" s="444"/>
      <c r="M52" s="447"/>
      <c r="N52" s="447"/>
      <c r="O52" s="448"/>
      <c r="P52" s="449"/>
      <c r="Q52" s="462">
        <v>13060</v>
      </c>
      <c r="R52" s="412"/>
      <c r="S52" s="866"/>
      <c r="T52" s="867"/>
      <c r="U52" s="1043"/>
      <c r="V52" s="1046"/>
      <c r="W52" s="867"/>
      <c r="X52" s="867"/>
      <c r="Y52" s="867"/>
      <c r="Z52" s="867"/>
      <c r="AA52" s="867"/>
      <c r="AB52" s="867"/>
      <c r="AC52" s="867"/>
      <c r="AD52" s="867"/>
      <c r="AE52" s="867"/>
      <c r="AF52" s="867"/>
      <c r="AG52" s="867"/>
      <c r="AH52" s="867"/>
      <c r="AI52" s="1067"/>
      <c r="AJ52" s="1099"/>
      <c r="AK52" s="1100"/>
      <c r="AL52" s="1071"/>
      <c r="AO52" s="460"/>
      <c r="AP52" s="460"/>
      <c r="AR52" s="460"/>
      <c r="AT52" s="460"/>
      <c r="CT52" s="376"/>
      <c r="CU52" s="376"/>
      <c r="CV52" s="376"/>
      <c r="CW52" s="376"/>
    </row>
  </sheetData>
  <sheetProtection/>
  <mergeCells count="144">
    <mergeCell ref="AL7:AL12"/>
    <mergeCell ref="AL26:AL34"/>
    <mergeCell ref="AL46:AL47"/>
    <mergeCell ref="AJ7:AJ9"/>
    <mergeCell ref="AK7:AK11"/>
    <mergeCell ref="AJ50:AJ52"/>
    <mergeCell ref="AK50:AK52"/>
    <mergeCell ref="AI23:AK23"/>
    <mergeCell ref="AI18:AL18"/>
    <mergeCell ref="AI19:AL19"/>
    <mergeCell ref="AI20:AK20"/>
    <mergeCell ref="AK31:AK34"/>
    <mergeCell ref="AL50:AL52"/>
    <mergeCell ref="AI28:AJ29"/>
    <mergeCell ref="AI30:AJ30"/>
    <mergeCell ref="AI27:AJ27"/>
    <mergeCell ref="AJ32:AJ34"/>
    <mergeCell ref="AI31:AJ31"/>
    <mergeCell ref="AK27:AK30"/>
    <mergeCell ref="AI32:AI34"/>
    <mergeCell ref="AD50:AD52"/>
    <mergeCell ref="AE50:AE52"/>
    <mergeCell ref="AF50:AF52"/>
    <mergeCell ref="AG50:AG52"/>
    <mergeCell ref="AH50:AH52"/>
    <mergeCell ref="AI50:AI52"/>
    <mergeCell ref="X50:X52"/>
    <mergeCell ref="Y50:Y52"/>
    <mergeCell ref="Z50:Z52"/>
    <mergeCell ref="AA50:AA52"/>
    <mergeCell ref="AB50:AB52"/>
    <mergeCell ref="AC50:AC52"/>
    <mergeCell ref="L48:L49"/>
    <mergeCell ref="M48:M49"/>
    <mergeCell ref="N48:N49"/>
    <mergeCell ref="U50:U52"/>
    <mergeCell ref="V50:V52"/>
    <mergeCell ref="W50:W52"/>
    <mergeCell ref="U44:U49"/>
    <mergeCell ref="V44:V49"/>
    <mergeCell ref="W44:W49"/>
    <mergeCell ref="AG46:AG47"/>
    <mergeCell ref="AH46:AH47"/>
    <mergeCell ref="AI46:AI47"/>
    <mergeCell ref="AJ46:AJ47"/>
    <mergeCell ref="AK46:AK47"/>
    <mergeCell ref="G48:G50"/>
    <mergeCell ref="H48:H50"/>
    <mergeCell ref="I48:I50"/>
    <mergeCell ref="J48:J50"/>
    <mergeCell ref="K48:K49"/>
    <mergeCell ref="AA45:AA48"/>
    <mergeCell ref="AB45:AB48"/>
    <mergeCell ref="AC45:AC47"/>
    <mergeCell ref="AD45:AD47"/>
    <mergeCell ref="AE45:AE47"/>
    <mergeCell ref="AF45:AF47"/>
    <mergeCell ref="X44:X49"/>
    <mergeCell ref="Y45:Y48"/>
    <mergeCell ref="Z45:Z48"/>
    <mergeCell ref="G44:G45"/>
    <mergeCell ref="H44:H45"/>
    <mergeCell ref="I44:I45"/>
    <mergeCell ref="J44:J45"/>
    <mergeCell ref="S44:S52"/>
    <mergeCell ref="T44:T52"/>
    <mergeCell ref="G46:G47"/>
    <mergeCell ref="H46:H47"/>
    <mergeCell ref="I46:I47"/>
    <mergeCell ref="J46:J47"/>
    <mergeCell ref="A44:A52"/>
    <mergeCell ref="B44:B52"/>
    <mergeCell ref="C44:C51"/>
    <mergeCell ref="D44:D51"/>
    <mergeCell ref="E44:E51"/>
    <mergeCell ref="F44:F51"/>
    <mergeCell ref="Y32:Y34"/>
    <mergeCell ref="AI36:AL36"/>
    <mergeCell ref="AI37:AL37"/>
    <mergeCell ref="AI38:AK38"/>
    <mergeCell ref="AI39:AK39"/>
    <mergeCell ref="AL39:AL43"/>
    <mergeCell ref="AI40:AK40"/>
    <mergeCell ref="AI41:AK41"/>
    <mergeCell ref="S26:S34"/>
    <mergeCell ref="Q36:Q43"/>
    <mergeCell ref="AE32:AE34"/>
    <mergeCell ref="AF32:AF34"/>
    <mergeCell ref="M30:M31"/>
    <mergeCell ref="Q31:Q33"/>
    <mergeCell ref="AC32:AC34"/>
    <mergeCell ref="AB32:AB34"/>
    <mergeCell ref="W32:W34"/>
    <mergeCell ref="X32:X34"/>
    <mergeCell ref="AD27:AD29"/>
    <mergeCell ref="Z32:Z34"/>
    <mergeCell ref="AD32:AD34"/>
    <mergeCell ref="AA32:AA34"/>
    <mergeCell ref="AG32:AG34"/>
    <mergeCell ref="H30:H32"/>
    <mergeCell ref="I30:I32"/>
    <mergeCell ref="J30:J32"/>
    <mergeCell ref="K30:K31"/>
    <mergeCell ref="L30:L31"/>
    <mergeCell ref="AI26:AK26"/>
    <mergeCell ref="Y27:Y30"/>
    <mergeCell ref="Z27:Z30"/>
    <mergeCell ref="AA27:AA30"/>
    <mergeCell ref="AB27:AB30"/>
    <mergeCell ref="U32:U34"/>
    <mergeCell ref="V32:V34"/>
    <mergeCell ref="AH32:AH34"/>
    <mergeCell ref="AF27:AF29"/>
    <mergeCell ref="AG28:AG29"/>
    <mergeCell ref="T26:T34"/>
    <mergeCell ref="AE27:AE29"/>
    <mergeCell ref="J26:J27"/>
    <mergeCell ref="AH28:AH29"/>
    <mergeCell ref="G30:G32"/>
    <mergeCell ref="X26:X31"/>
    <mergeCell ref="G28:G29"/>
    <mergeCell ref="H28:H29"/>
    <mergeCell ref="I28:I29"/>
    <mergeCell ref="J28:J29"/>
    <mergeCell ref="W26:W31"/>
    <mergeCell ref="AC27:AC29"/>
    <mergeCell ref="A15:W15"/>
    <mergeCell ref="Q18:Q25"/>
    <mergeCell ref="A26:A34"/>
    <mergeCell ref="B26:B34"/>
    <mergeCell ref="C26:C33"/>
    <mergeCell ref="D26:D33"/>
    <mergeCell ref="E26:E33"/>
    <mergeCell ref="F26:F33"/>
    <mergeCell ref="N30:N31"/>
    <mergeCell ref="A16:W16"/>
    <mergeCell ref="AI21:AK21"/>
    <mergeCell ref="AL21:AL25"/>
    <mergeCell ref="AI22:AK22"/>
    <mergeCell ref="G26:G27"/>
    <mergeCell ref="H26:H27"/>
    <mergeCell ref="I26:I27"/>
    <mergeCell ref="U26:U31"/>
    <mergeCell ref="V26:V31"/>
  </mergeCells>
  <printOptions horizontalCentered="1" verticalCentered="1"/>
  <pageMargins left="0.23" right="0.15748031496062992" top="0.15748031496062992" bottom="0.15748031496062992" header="0.15748031496062992" footer="0"/>
  <pageSetup fitToHeight="2" horizontalDpi="600" verticalDpi="600" orientation="landscape" paperSize="9" scale="49" r:id="rId1"/>
  <headerFooter alignWithMargins="0">
    <oddHeader>&amp;C&amp;"Arial,Bold"&amp;12PSLOT1 IT00</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V45"/>
  <sheetViews>
    <sheetView view="pageBreakPreview" zoomScale="75" zoomScaleSheetLayoutView="75" zoomScalePageLayoutView="0" workbookViewId="0" topLeftCell="A1">
      <selection activeCell="A1" sqref="A1"/>
    </sheetView>
  </sheetViews>
  <sheetFormatPr defaultColWidth="9.140625" defaultRowHeight="12.75"/>
  <cols>
    <col min="1" max="1" width="10.7109375" style="8" customWidth="1"/>
    <col min="2" max="2" width="3.00390625" style="8" customWidth="1"/>
    <col min="3" max="3" width="4.7109375" style="8" customWidth="1"/>
    <col min="4" max="4" width="8.140625" style="8" customWidth="1"/>
    <col min="5" max="5" width="5.28125" style="8" customWidth="1"/>
    <col min="6" max="6" width="4.28125" style="8" customWidth="1"/>
    <col min="7" max="7" width="5.00390625" style="8" customWidth="1"/>
    <col min="8" max="8" width="8.57421875" style="8" customWidth="1"/>
    <col min="9" max="9" width="7.28125" style="8" customWidth="1"/>
    <col min="10" max="10" width="8.00390625" style="8" customWidth="1"/>
    <col min="11" max="11" width="4.421875" style="8" customWidth="1"/>
    <col min="12" max="12" width="10.8515625" style="8" customWidth="1"/>
    <col min="13" max="13" width="6.7109375" style="8" customWidth="1"/>
    <col min="14" max="14" width="7.140625" style="8" customWidth="1"/>
    <col min="15" max="15" width="4.421875" style="8" customWidth="1"/>
    <col min="16" max="16" width="26.57421875" style="8" customWidth="1"/>
    <col min="17" max="17" width="13.421875" style="8" customWidth="1"/>
    <col min="18" max="18" width="13.8515625" style="8" customWidth="1"/>
    <col min="19" max="19" width="18.00390625" style="8" customWidth="1"/>
    <col min="20" max="20" width="11.7109375" style="8" customWidth="1"/>
    <col min="21" max="21" width="12.8515625" style="5" customWidth="1"/>
    <col min="22" max="22" width="13.421875" style="5" customWidth="1"/>
    <col min="23" max="23" width="11.00390625" style="27" customWidth="1"/>
    <col min="24" max="24" width="10.28125" style="28" customWidth="1"/>
    <col min="25" max="25" width="8.8515625" style="28" customWidth="1"/>
    <col min="26" max="100" width="9.140625" style="28" customWidth="1"/>
    <col min="101" max="16384" width="9.140625" style="8" customWidth="1"/>
  </cols>
  <sheetData>
    <row r="1" spans="1:16" ht="12.75">
      <c r="A1" s="1" t="s">
        <v>523</v>
      </c>
      <c r="H1" s="2"/>
      <c r="L1" s="2"/>
      <c r="P1" s="2"/>
    </row>
    <row r="2" spans="1:16" ht="12.75">
      <c r="A2" s="240" t="s">
        <v>7</v>
      </c>
      <c r="H2" s="2"/>
      <c r="L2" s="2"/>
      <c r="P2" s="2"/>
    </row>
    <row r="3" spans="1:16" ht="12.75">
      <c r="A3" t="s">
        <v>27</v>
      </c>
      <c r="B3" t="s">
        <v>58</v>
      </c>
      <c r="H3" s="2"/>
      <c r="L3" s="2"/>
      <c r="P3" s="2"/>
    </row>
    <row r="4" spans="8:16" ht="12.75">
      <c r="H4" s="2"/>
      <c r="L4" s="2"/>
      <c r="P4" s="2"/>
    </row>
    <row r="5" spans="2:26" ht="12.75">
      <c r="B5" s="3"/>
      <c r="C5" s="8" t="s">
        <v>331</v>
      </c>
      <c r="H5" s="2"/>
      <c r="L5" s="293" t="s">
        <v>332</v>
      </c>
      <c r="P5" s="2"/>
      <c r="Z5" s="28"/>
    </row>
    <row r="6" spans="1:31" ht="12.75">
      <c r="A6" s="4">
        <v>-1</v>
      </c>
      <c r="B6" s="5"/>
      <c r="C6" s="4" t="s">
        <v>28</v>
      </c>
      <c r="D6" s="6"/>
      <c r="E6" s="6"/>
      <c r="F6" s="6"/>
      <c r="G6" s="6"/>
      <c r="H6" s="7"/>
      <c r="I6" s="6"/>
      <c r="J6" s="6"/>
      <c r="K6" s="6"/>
      <c r="L6" s="7"/>
      <c r="M6" s="6"/>
      <c r="N6" s="6"/>
      <c r="O6" s="6"/>
      <c r="P6" s="7"/>
      <c r="Q6" s="10"/>
      <c r="R6" s="10"/>
      <c r="T6" s="11">
        <f>SUM(X33)</f>
        <v>3059</v>
      </c>
      <c r="U6" s="56">
        <f>SUM(T6)</f>
        <v>3059</v>
      </c>
      <c r="V6" s="56">
        <f>SUM(U6)</f>
        <v>3059</v>
      </c>
      <c r="W6" s="56">
        <f>SUM(V6)</f>
        <v>3059</v>
      </c>
      <c r="X6" s="56">
        <f>SUM(W6)</f>
        <v>3059</v>
      </c>
      <c r="AA6" s="59"/>
      <c r="AB6" s="105"/>
      <c r="AE6" s="105"/>
    </row>
    <row r="7" spans="1:31" ht="12.75">
      <c r="A7" s="9">
        <v>0</v>
      </c>
      <c r="B7" s="5"/>
      <c r="C7" s="297" t="s">
        <v>437</v>
      </c>
      <c r="D7" s="6"/>
      <c r="E7" s="6"/>
      <c r="F7" s="6"/>
      <c r="G7" s="6"/>
      <c r="H7" s="7"/>
      <c r="I7" s="6"/>
      <c r="J7" s="6"/>
      <c r="K7" s="6"/>
      <c r="L7" s="297" t="s">
        <v>437</v>
      </c>
      <c r="M7" s="6"/>
      <c r="N7" s="6"/>
      <c r="O7" s="6"/>
      <c r="P7" s="7"/>
      <c r="Q7" s="10"/>
      <c r="R7" s="10"/>
      <c r="T7" s="106">
        <f>SUM(V33:W33)</f>
        <v>10907</v>
      </c>
      <c r="U7" s="57">
        <f>SUM(T7)</f>
        <v>10907</v>
      </c>
      <c r="V7" s="1156">
        <f>SUM(U7:U9)</f>
        <v>18850</v>
      </c>
      <c r="W7" s="1156">
        <f>SUM(V7:V10)</f>
        <v>19194</v>
      </c>
      <c r="X7" s="1159">
        <f>SUM(W7:W11)</f>
        <v>19209</v>
      </c>
      <c r="AA7" s="59"/>
      <c r="AB7" s="105"/>
      <c r="AC7" s="105"/>
      <c r="AD7" s="105"/>
      <c r="AE7" s="105"/>
    </row>
    <row r="8" spans="1:24" ht="12.75">
      <c r="A8" s="301" t="s">
        <v>339</v>
      </c>
      <c r="B8" s="13"/>
      <c r="C8" s="267" t="s">
        <v>290</v>
      </c>
      <c r="D8" s="267"/>
      <c r="E8" s="267"/>
      <c r="F8" s="267"/>
      <c r="G8" s="267"/>
      <c r="H8" s="267"/>
      <c r="I8" s="267"/>
      <c r="J8" s="14"/>
      <c r="K8" s="14"/>
      <c r="L8" s="19"/>
      <c r="M8" s="267"/>
      <c r="N8" s="14"/>
      <c r="O8" s="14"/>
      <c r="P8" s="19"/>
      <c r="Q8" s="15"/>
      <c r="R8" s="15"/>
      <c r="T8" s="195">
        <f>SUM(U26:W26)</f>
        <v>683</v>
      </c>
      <c r="U8" s="1156">
        <f>SUM(T8:T9)</f>
        <v>7943</v>
      </c>
      <c r="V8" s="1157"/>
      <c r="W8" s="1157"/>
      <c r="X8" s="1160"/>
    </row>
    <row r="9" spans="1:31" ht="12.75">
      <c r="A9" s="75">
        <v>52</v>
      </c>
      <c r="B9" s="13"/>
      <c r="C9" s="343" t="s">
        <v>452</v>
      </c>
      <c r="D9" s="343"/>
      <c r="E9" s="343"/>
      <c r="F9" s="343"/>
      <c r="G9" s="343"/>
      <c r="H9" s="267"/>
      <c r="I9" s="267"/>
      <c r="J9" s="14"/>
      <c r="K9" s="14"/>
      <c r="L9" s="343" t="s">
        <v>452</v>
      </c>
      <c r="M9" s="267"/>
      <c r="N9" s="14"/>
      <c r="O9" s="14"/>
      <c r="P9" s="19"/>
      <c r="Q9" s="15"/>
      <c r="R9" s="15"/>
      <c r="T9" s="195">
        <f>SUM(U25:W25)</f>
        <v>7260</v>
      </c>
      <c r="U9" s="1158"/>
      <c r="V9" s="1158"/>
      <c r="W9" s="1157"/>
      <c r="X9" s="1160"/>
      <c r="AB9" s="34"/>
      <c r="AC9" s="34"/>
      <c r="AE9" s="105"/>
    </row>
    <row r="10" spans="1:31" ht="12.75">
      <c r="A10" s="300" t="s">
        <v>342</v>
      </c>
      <c r="B10" s="13"/>
      <c r="C10" s="1136" t="s">
        <v>343</v>
      </c>
      <c r="D10" s="1136"/>
      <c r="E10" s="1136"/>
      <c r="F10" s="1136"/>
      <c r="G10" s="1136"/>
      <c r="H10" s="267"/>
      <c r="I10" s="267"/>
      <c r="J10" s="14"/>
      <c r="K10" s="14"/>
      <c r="L10" s="19"/>
      <c r="M10" s="267"/>
      <c r="N10" s="14"/>
      <c r="O10" s="14"/>
      <c r="P10" s="19"/>
      <c r="Q10" s="15"/>
      <c r="R10" s="15"/>
      <c r="T10" s="17">
        <f>SUM(U27:W27,U29:W29,U31:W31)</f>
        <v>344</v>
      </c>
      <c r="U10" s="57">
        <f>T10</f>
        <v>344</v>
      </c>
      <c r="V10" s="502">
        <f>SUM(U10:U10)</f>
        <v>344</v>
      </c>
      <c r="W10" s="1158"/>
      <c r="X10" s="1160"/>
      <c r="AC10" s="34"/>
      <c r="AE10" s="105"/>
    </row>
    <row r="11" spans="1:30" ht="12.75" customHeight="1">
      <c r="A11" s="23" t="s">
        <v>29</v>
      </c>
      <c r="B11" s="5"/>
      <c r="C11" s="4" t="s">
        <v>30</v>
      </c>
      <c r="H11" s="2"/>
      <c r="L11" s="2"/>
      <c r="P11" s="2"/>
      <c r="Q11" s="22"/>
      <c r="R11" s="22"/>
      <c r="T11" s="24">
        <f>SUM(U28:W28,U30:W30,U32:W32,U33)</f>
        <v>15</v>
      </c>
      <c r="U11" s="58">
        <f>T11</f>
        <v>15</v>
      </c>
      <c r="V11" s="58">
        <f>SUM(U11)</f>
        <v>15</v>
      </c>
      <c r="W11" s="58">
        <f>SUM(V11)</f>
        <v>15</v>
      </c>
      <c r="X11" s="1161"/>
      <c r="AD11" s="105"/>
    </row>
    <row r="12" spans="1:24" ht="13.5" thickBot="1">
      <c r="A12" s="20"/>
      <c r="B12" s="21"/>
      <c r="H12" s="2"/>
      <c r="L12" s="2"/>
      <c r="P12" s="2"/>
      <c r="Q12" s="25"/>
      <c r="R12" s="25"/>
      <c r="T12" s="26"/>
      <c r="U12" s="125"/>
      <c r="V12" s="125"/>
      <c r="W12" s="125"/>
      <c r="X12" s="124">
        <f>SUM(X6:X11)</f>
        <v>22268</v>
      </c>
    </row>
    <row r="13" spans="1:24" ht="13.5" thickTop="1">
      <c r="A13" s="20"/>
      <c r="B13" s="21"/>
      <c r="H13" s="2"/>
      <c r="L13" s="2"/>
      <c r="P13" s="2"/>
      <c r="Q13" s="25"/>
      <c r="R13" s="25"/>
      <c r="U13" s="26"/>
      <c r="V13" s="285"/>
      <c r="W13" s="285"/>
      <c r="X13" s="26"/>
    </row>
    <row r="14" spans="1:32" ht="28.5" customHeight="1">
      <c r="A14" s="1144" t="s">
        <v>453</v>
      </c>
      <c r="B14" s="1144"/>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25"/>
      <c r="Z14" s="8"/>
      <c r="AA14" s="8"/>
      <c r="AC14" s="26"/>
      <c r="AD14" s="26"/>
      <c r="AE14" s="285"/>
      <c r="AF14" s="285"/>
    </row>
    <row r="15" spans="1:32" ht="26.25" customHeight="1">
      <c r="A15" s="1009" t="s">
        <v>436</v>
      </c>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25"/>
      <c r="Z15" s="8"/>
      <c r="AA15" s="8"/>
      <c r="AC15" s="26"/>
      <c r="AD15" s="26"/>
      <c r="AE15" s="285"/>
      <c r="AF15" s="285"/>
    </row>
    <row r="16" spans="1:31" ht="13.5" thickBot="1">
      <c r="A16" s="20"/>
      <c r="B16" s="21"/>
      <c r="H16" s="2"/>
      <c r="L16" s="2"/>
      <c r="P16" s="2"/>
      <c r="Q16" s="25"/>
      <c r="R16" s="25"/>
      <c r="S16" s="25"/>
      <c r="T16" s="12"/>
      <c r="AB16" s="34"/>
      <c r="AC16" s="34"/>
      <c r="AE16" s="105"/>
    </row>
    <row r="17" spans="1:29" ht="12.75" customHeight="1">
      <c r="A17" s="1" t="s">
        <v>523</v>
      </c>
      <c r="B17" s="289"/>
      <c r="C17" s="289"/>
      <c r="D17" s="289"/>
      <c r="E17" s="289"/>
      <c r="F17" s="289"/>
      <c r="G17" s="289"/>
      <c r="H17" s="289"/>
      <c r="I17" s="289"/>
      <c r="J17" s="289"/>
      <c r="K17" s="289"/>
      <c r="L17" s="289"/>
      <c r="M17" s="289"/>
      <c r="N17" s="289"/>
      <c r="O17" s="289"/>
      <c r="P17" s="277"/>
      <c r="Q17" s="974" t="s">
        <v>44</v>
      </c>
      <c r="R17" s="968"/>
      <c r="S17" s="968"/>
      <c r="T17" s="968"/>
      <c r="U17" s="967" t="s">
        <v>44</v>
      </c>
      <c r="V17" s="968"/>
      <c r="W17" s="968"/>
      <c r="X17" s="996"/>
      <c r="Z17" s="8"/>
      <c r="AA17" s="8"/>
      <c r="AB17" s="8"/>
      <c r="AC17" s="8"/>
    </row>
    <row r="18" spans="1:24" ht="12.75">
      <c r="A18" s="289"/>
      <c r="B18" s="289"/>
      <c r="C18" s="289"/>
      <c r="D18" s="289"/>
      <c r="E18" s="289"/>
      <c r="F18" s="289"/>
      <c r="G18" s="289"/>
      <c r="H18" s="289"/>
      <c r="I18" s="289"/>
      <c r="J18" s="289"/>
      <c r="K18" s="289"/>
      <c r="L18" s="289"/>
      <c r="M18" s="289"/>
      <c r="N18" s="289"/>
      <c r="O18" s="289"/>
      <c r="P18" s="277"/>
      <c r="Q18" s="975" t="s">
        <v>45</v>
      </c>
      <c r="R18" s="970"/>
      <c r="S18" s="970"/>
      <c r="T18" s="970"/>
      <c r="U18" s="969" t="s">
        <v>45</v>
      </c>
      <c r="V18" s="970"/>
      <c r="W18" s="970"/>
      <c r="X18" s="997"/>
    </row>
    <row r="19" spans="1:24" ht="12.75">
      <c r="A19" s="289"/>
      <c r="B19" s="289"/>
      <c r="C19" s="289"/>
      <c r="D19" s="289"/>
      <c r="E19" s="289"/>
      <c r="F19" s="289"/>
      <c r="G19" s="289"/>
      <c r="H19" s="289"/>
      <c r="I19" s="289"/>
      <c r="J19" s="289"/>
      <c r="K19" s="289"/>
      <c r="L19" s="289"/>
      <c r="M19" s="289"/>
      <c r="N19" s="289"/>
      <c r="O19" s="289"/>
      <c r="P19" s="277"/>
      <c r="Q19" s="975" t="s">
        <v>46</v>
      </c>
      <c r="R19" s="970"/>
      <c r="S19" s="971"/>
      <c r="T19" s="690" t="s">
        <v>48</v>
      </c>
      <c r="U19" s="969" t="s">
        <v>46</v>
      </c>
      <c r="V19" s="970"/>
      <c r="W19" s="971"/>
      <c r="X19" s="29" t="s">
        <v>48</v>
      </c>
    </row>
    <row r="20" spans="1:24" ht="12.75" customHeight="1">
      <c r="A20" s="289"/>
      <c r="B20" s="289"/>
      <c r="C20" s="289"/>
      <c r="D20" s="289"/>
      <c r="E20" s="289"/>
      <c r="F20" s="289"/>
      <c r="G20" s="289"/>
      <c r="H20" s="289"/>
      <c r="I20" s="289"/>
      <c r="J20" s="289"/>
      <c r="K20" s="289"/>
      <c r="L20" s="289"/>
      <c r="M20" s="289"/>
      <c r="N20" s="289"/>
      <c r="O20" s="289"/>
      <c r="P20" s="277"/>
      <c r="Q20" s="956" t="s">
        <v>47</v>
      </c>
      <c r="R20" s="957"/>
      <c r="S20" s="950"/>
      <c r="T20" s="958" t="s">
        <v>49</v>
      </c>
      <c r="U20" s="972" t="s">
        <v>47</v>
      </c>
      <c r="V20" s="957"/>
      <c r="W20" s="950"/>
      <c r="X20" s="993" t="s">
        <v>49</v>
      </c>
    </row>
    <row r="21" spans="1:28" ht="12.75" customHeight="1">
      <c r="A21" s="289"/>
      <c r="B21" s="289"/>
      <c r="C21" s="289"/>
      <c r="D21" s="289"/>
      <c r="E21" s="289"/>
      <c r="F21" s="289"/>
      <c r="G21" s="289"/>
      <c r="H21" s="289"/>
      <c r="I21" s="289"/>
      <c r="J21" s="289"/>
      <c r="K21" s="289"/>
      <c r="L21" s="289"/>
      <c r="M21" s="289"/>
      <c r="N21" s="289"/>
      <c r="O21" s="289"/>
      <c r="P21" s="277"/>
      <c r="Q21" s="959" t="s">
        <v>32</v>
      </c>
      <c r="R21" s="960"/>
      <c r="S21" s="961"/>
      <c r="T21" s="958"/>
      <c r="U21" s="994" t="s">
        <v>32</v>
      </c>
      <c r="V21" s="960"/>
      <c r="W21" s="961"/>
      <c r="X21" s="993"/>
      <c r="AB21" s="34"/>
    </row>
    <row r="22" spans="1:28" ht="12.75" customHeight="1">
      <c r="A22" s="289"/>
      <c r="B22" s="289"/>
      <c r="C22" s="289"/>
      <c r="D22" s="289"/>
      <c r="E22" s="289"/>
      <c r="F22" s="289"/>
      <c r="G22" s="289"/>
      <c r="H22" s="289"/>
      <c r="I22" s="289"/>
      <c r="J22" s="289"/>
      <c r="K22" s="289"/>
      <c r="L22" s="289"/>
      <c r="M22" s="289"/>
      <c r="N22" s="289"/>
      <c r="O22" s="289"/>
      <c r="P22" s="277"/>
      <c r="Q22" s="962" t="s">
        <v>68</v>
      </c>
      <c r="R22" s="963"/>
      <c r="S22" s="937"/>
      <c r="T22" s="958"/>
      <c r="U22" s="995" t="s">
        <v>68</v>
      </c>
      <c r="V22" s="963"/>
      <c r="W22" s="937"/>
      <c r="X22" s="993"/>
      <c r="AB22" s="34"/>
    </row>
    <row r="23" spans="1:24" ht="12.75">
      <c r="A23" s="289"/>
      <c r="B23" s="289"/>
      <c r="C23" s="289"/>
      <c r="D23" s="289"/>
      <c r="E23" s="289"/>
      <c r="F23" s="289"/>
      <c r="G23" s="289"/>
      <c r="H23" s="289"/>
      <c r="I23" s="289"/>
      <c r="J23" s="289"/>
      <c r="K23" s="289"/>
      <c r="L23" s="289"/>
      <c r="M23" s="289"/>
      <c r="N23" s="289"/>
      <c r="O23" s="289"/>
      <c r="P23" s="277"/>
      <c r="Q23" s="32" t="s">
        <v>75</v>
      </c>
      <c r="R23" s="62" t="s">
        <v>70</v>
      </c>
      <c r="S23" s="62">
        <v>19</v>
      </c>
      <c r="T23" s="958"/>
      <c r="U23" s="747" t="s">
        <v>75</v>
      </c>
      <c r="V23" s="62" t="s">
        <v>70</v>
      </c>
      <c r="W23" s="62">
        <v>19</v>
      </c>
      <c r="X23" s="993"/>
    </row>
    <row r="24" spans="1:24" ht="27" customHeight="1" thickBot="1">
      <c r="A24" s="247"/>
      <c r="B24" s="247"/>
      <c r="C24" s="247"/>
      <c r="D24" s="247"/>
      <c r="E24" s="247"/>
      <c r="F24" s="247"/>
      <c r="G24" s="247"/>
      <c r="H24" s="247"/>
      <c r="I24" s="247"/>
      <c r="J24" s="247"/>
      <c r="K24" s="247"/>
      <c r="L24" s="247"/>
      <c r="M24" s="247"/>
      <c r="N24" s="247"/>
      <c r="O24" s="247"/>
      <c r="P24" s="290"/>
      <c r="Q24" s="91" t="s">
        <v>69</v>
      </c>
      <c r="R24" s="110" t="s">
        <v>71</v>
      </c>
      <c r="S24" s="110" t="s">
        <v>43</v>
      </c>
      <c r="T24" s="958"/>
      <c r="U24" s="760" t="s">
        <v>69</v>
      </c>
      <c r="V24" s="110" t="s">
        <v>71</v>
      </c>
      <c r="W24" s="110" t="s">
        <v>43</v>
      </c>
      <c r="X24" s="993"/>
    </row>
    <row r="25" spans="1:100" ht="24" customHeight="1">
      <c r="A25" s="1145" t="s">
        <v>8</v>
      </c>
      <c r="B25" s="1148" t="s">
        <v>265</v>
      </c>
      <c r="C25" s="253" t="s">
        <v>134</v>
      </c>
      <c r="D25" s="97" t="s">
        <v>73</v>
      </c>
      <c r="E25" s="278"/>
      <c r="F25" s="279"/>
      <c r="G25" s="280"/>
      <c r="H25" s="109"/>
      <c r="I25" s="278"/>
      <c r="J25" s="279"/>
      <c r="K25" s="108"/>
      <c r="L25" s="109"/>
      <c r="M25" s="278"/>
      <c r="N25" s="279"/>
      <c r="O25" s="108"/>
      <c r="P25" s="109"/>
      <c r="Q25" s="1165">
        <v>52</v>
      </c>
      <c r="R25" s="1166"/>
      <c r="S25" s="1167"/>
      <c r="T25" s="1162">
        <v>-1</v>
      </c>
      <c r="U25" s="749">
        <v>7139</v>
      </c>
      <c r="V25" s="144">
        <v>117</v>
      </c>
      <c r="W25" s="548">
        <v>4</v>
      </c>
      <c r="X25" s="766">
        <v>0</v>
      </c>
      <c r="Y25" s="90"/>
      <c r="Z25" s="34"/>
      <c r="AB25" s="34"/>
      <c r="AF25" s="34"/>
      <c r="AG25" s="34"/>
      <c r="AN25" s="34"/>
      <c r="CS25" s="8"/>
      <c r="CT25" s="8"/>
      <c r="CU25" s="8"/>
      <c r="CV25" s="8"/>
    </row>
    <row r="26" spans="1:100" ht="56.25" customHeight="1">
      <c r="A26" s="1146"/>
      <c r="B26" s="1127"/>
      <c r="C26" s="1137">
        <v>0</v>
      </c>
      <c r="D26" s="1149" t="s">
        <v>98</v>
      </c>
      <c r="E26" s="1123" t="s">
        <v>12</v>
      </c>
      <c r="F26" s="1126" t="s">
        <v>9</v>
      </c>
      <c r="G26" s="1115" t="s">
        <v>88</v>
      </c>
      <c r="H26" s="1119" t="s">
        <v>288</v>
      </c>
      <c r="I26" s="1140" t="s">
        <v>84</v>
      </c>
      <c r="J26" s="1126" t="s">
        <v>10</v>
      </c>
      <c r="K26" s="1101" t="s">
        <v>85</v>
      </c>
      <c r="L26" s="1119" t="s">
        <v>11</v>
      </c>
      <c r="M26" s="1123" t="s">
        <v>300</v>
      </c>
      <c r="N26" s="1126" t="s">
        <v>250</v>
      </c>
      <c r="O26" s="64" t="s">
        <v>102</v>
      </c>
      <c r="P26" s="120" t="s">
        <v>267</v>
      </c>
      <c r="Q26" s="1103" t="s">
        <v>349</v>
      </c>
      <c r="R26" s="1104"/>
      <c r="S26" s="1105"/>
      <c r="T26" s="1163"/>
      <c r="U26" s="750">
        <v>565</v>
      </c>
      <c r="V26" s="153">
        <v>116</v>
      </c>
      <c r="W26" s="342">
        <v>2</v>
      </c>
      <c r="X26" s="767">
        <v>0</v>
      </c>
      <c r="Y26" s="90"/>
      <c r="AB26" s="204"/>
      <c r="AC26" s="204"/>
      <c r="AD26" s="204"/>
      <c r="CS26" s="8"/>
      <c r="CT26" s="8"/>
      <c r="CU26" s="8"/>
      <c r="CV26" s="8"/>
    </row>
    <row r="27" spans="1:100" ht="52.5" customHeight="1" thickBot="1">
      <c r="A27" s="1146"/>
      <c r="B27" s="1127"/>
      <c r="C27" s="1138"/>
      <c r="D27" s="1150"/>
      <c r="E27" s="1124"/>
      <c r="F27" s="1127"/>
      <c r="G27" s="1152"/>
      <c r="H27" s="1155"/>
      <c r="I27" s="1141"/>
      <c r="J27" s="1127"/>
      <c r="K27" s="1102"/>
      <c r="L27" s="1154"/>
      <c r="M27" s="1153"/>
      <c r="N27" s="1143"/>
      <c r="O27" s="44" t="s">
        <v>96</v>
      </c>
      <c r="P27" s="120" t="s">
        <v>87</v>
      </c>
      <c r="Q27" s="1106" t="s">
        <v>350</v>
      </c>
      <c r="R27" s="1107"/>
      <c r="S27" s="1108"/>
      <c r="T27" s="1163"/>
      <c r="U27" s="754">
        <v>12</v>
      </c>
      <c r="V27" s="276">
        <v>4</v>
      </c>
      <c r="W27" s="482">
        <v>0</v>
      </c>
      <c r="X27" s="767">
        <v>0</v>
      </c>
      <c r="Y27" s="90"/>
      <c r="AB27" s="204"/>
      <c r="AC27" s="204"/>
      <c r="AD27" s="204"/>
      <c r="CS27" s="8"/>
      <c r="CT27" s="8"/>
      <c r="CU27" s="8"/>
      <c r="CV27" s="8"/>
    </row>
    <row r="28" spans="1:100" ht="25.5" customHeight="1" thickBot="1">
      <c r="A28" s="1146"/>
      <c r="B28" s="1127"/>
      <c r="C28" s="1138"/>
      <c r="D28" s="1150"/>
      <c r="E28" s="1124"/>
      <c r="F28" s="1127"/>
      <c r="G28" s="1116"/>
      <c r="H28" s="1154"/>
      <c r="I28" s="1142"/>
      <c r="J28" s="1143"/>
      <c r="K28" s="44" t="s">
        <v>62</v>
      </c>
      <c r="L28" s="120" t="s">
        <v>29</v>
      </c>
      <c r="M28" s="269"/>
      <c r="N28" s="269"/>
      <c r="O28" s="44"/>
      <c r="P28" s="120"/>
      <c r="Q28" s="1109" t="s">
        <v>29</v>
      </c>
      <c r="R28" s="1110"/>
      <c r="S28" s="1111"/>
      <c r="T28" s="1163"/>
      <c r="U28" s="761"/>
      <c r="V28" s="346"/>
      <c r="W28" s="347"/>
      <c r="X28" s="767"/>
      <c r="Y28" s="90"/>
      <c r="AB28" s="204"/>
      <c r="AC28" s="204"/>
      <c r="AD28" s="204"/>
      <c r="CS28" s="8"/>
      <c r="CT28" s="8"/>
      <c r="CU28" s="8"/>
      <c r="CV28" s="8"/>
    </row>
    <row r="29" spans="1:100" ht="64.5" customHeight="1" thickBot="1">
      <c r="A29" s="1146"/>
      <c r="B29" s="1127"/>
      <c r="C29" s="1138"/>
      <c r="D29" s="1150"/>
      <c r="E29" s="1124"/>
      <c r="F29" s="1127"/>
      <c r="G29" s="1115" t="s">
        <v>61</v>
      </c>
      <c r="H29" s="1117" t="s">
        <v>289</v>
      </c>
      <c r="I29" s="1123" t="s">
        <v>14</v>
      </c>
      <c r="J29" s="1126" t="s">
        <v>13</v>
      </c>
      <c r="K29" s="231" t="s">
        <v>85</v>
      </c>
      <c r="L29" s="252" t="s">
        <v>11</v>
      </c>
      <c r="M29" s="269"/>
      <c r="N29" s="269"/>
      <c r="O29" s="64"/>
      <c r="P29" s="120"/>
      <c r="Q29" s="1112" t="s">
        <v>351</v>
      </c>
      <c r="R29" s="1113"/>
      <c r="S29" s="1114"/>
      <c r="T29" s="1163"/>
      <c r="U29" s="762">
        <v>86</v>
      </c>
      <c r="V29" s="142">
        <v>7</v>
      </c>
      <c r="W29" s="483">
        <v>1</v>
      </c>
      <c r="X29" s="767">
        <v>0</v>
      </c>
      <c r="Y29" s="90"/>
      <c r="AB29" s="204"/>
      <c r="AC29" s="204"/>
      <c r="AD29" s="204"/>
      <c r="CS29" s="8"/>
      <c r="CT29" s="8"/>
      <c r="CU29" s="8"/>
      <c r="CV29" s="8"/>
    </row>
    <row r="30" spans="1:100" ht="27" customHeight="1" thickBot="1">
      <c r="A30" s="1146"/>
      <c r="B30" s="1127"/>
      <c r="C30" s="1138"/>
      <c r="D30" s="1150"/>
      <c r="E30" s="1124"/>
      <c r="F30" s="1127"/>
      <c r="G30" s="1116"/>
      <c r="H30" s="1118"/>
      <c r="I30" s="1153"/>
      <c r="J30" s="1143"/>
      <c r="K30" s="44" t="s">
        <v>62</v>
      </c>
      <c r="L30" s="120" t="s">
        <v>29</v>
      </c>
      <c r="M30" s="269"/>
      <c r="N30" s="269"/>
      <c r="O30" s="44"/>
      <c r="P30" s="120"/>
      <c r="Q30" s="1109" t="s">
        <v>29</v>
      </c>
      <c r="R30" s="1110"/>
      <c r="S30" s="1111"/>
      <c r="T30" s="1163"/>
      <c r="U30" s="761"/>
      <c r="V30" s="346"/>
      <c r="W30" s="347"/>
      <c r="X30" s="767"/>
      <c r="Y30" s="90"/>
      <c r="AB30" s="204"/>
      <c r="AC30" s="204"/>
      <c r="AD30" s="204"/>
      <c r="CS30" s="8"/>
      <c r="CT30" s="8"/>
      <c r="CU30" s="8"/>
      <c r="CV30" s="8"/>
    </row>
    <row r="31" spans="1:100" ht="33" customHeight="1" thickBot="1">
      <c r="A31" s="1146"/>
      <c r="B31" s="1127"/>
      <c r="C31" s="1138"/>
      <c r="D31" s="1150"/>
      <c r="E31" s="1124"/>
      <c r="F31" s="1127"/>
      <c r="G31" s="1115" t="s">
        <v>102</v>
      </c>
      <c r="H31" s="1117" t="s">
        <v>286</v>
      </c>
      <c r="I31" s="1123" t="s">
        <v>300</v>
      </c>
      <c r="J31" s="1126" t="s">
        <v>250</v>
      </c>
      <c r="K31" s="44" t="s">
        <v>96</v>
      </c>
      <c r="L31" s="252" t="s">
        <v>87</v>
      </c>
      <c r="M31" s="99"/>
      <c r="N31" s="99"/>
      <c r="O31" s="281"/>
      <c r="P31" s="256"/>
      <c r="Q31" s="1129">
        <v>10001</v>
      </c>
      <c r="R31" s="1130"/>
      <c r="S31" s="1131"/>
      <c r="T31" s="1163"/>
      <c r="U31" s="763">
        <v>124</v>
      </c>
      <c r="V31" s="550">
        <v>110</v>
      </c>
      <c r="W31" s="551">
        <v>0</v>
      </c>
      <c r="X31" s="767">
        <v>0</v>
      </c>
      <c r="Y31" s="90"/>
      <c r="AB31" s="204"/>
      <c r="AC31" s="204"/>
      <c r="AD31" s="204"/>
      <c r="CS31" s="8"/>
      <c r="CT31" s="8"/>
      <c r="CU31" s="8"/>
      <c r="CV31" s="8"/>
    </row>
    <row r="32" spans="1:100" ht="50.25" customHeight="1" thickBot="1">
      <c r="A32" s="1146"/>
      <c r="B32" s="1127"/>
      <c r="C32" s="1138"/>
      <c r="D32" s="1150"/>
      <c r="E32" s="1124"/>
      <c r="F32" s="1127"/>
      <c r="G32" s="1152"/>
      <c r="H32" s="1121"/>
      <c r="I32" s="1124"/>
      <c r="J32" s="1127"/>
      <c r="K32" s="1115" t="s">
        <v>102</v>
      </c>
      <c r="L32" s="1119" t="s">
        <v>267</v>
      </c>
      <c r="M32" s="889" t="s">
        <v>103</v>
      </c>
      <c r="N32" s="924" t="s">
        <v>60</v>
      </c>
      <c r="O32" s="260" t="s">
        <v>96</v>
      </c>
      <c r="P32" s="256" t="s">
        <v>325</v>
      </c>
      <c r="Q32" s="1132" t="s">
        <v>29</v>
      </c>
      <c r="R32" s="1133"/>
      <c r="S32" s="1134"/>
      <c r="T32" s="1163"/>
      <c r="U32" s="764"/>
      <c r="V32" s="552"/>
      <c r="W32" s="553"/>
      <c r="X32" s="767"/>
      <c r="Y32" s="90"/>
      <c r="AB32" s="204"/>
      <c r="AC32" s="204"/>
      <c r="AD32" s="204"/>
      <c r="CS32" s="8"/>
      <c r="CT32" s="8"/>
      <c r="CU32" s="8"/>
      <c r="CV32" s="8"/>
    </row>
    <row r="33" spans="1:100" ht="33" customHeight="1" thickBot="1">
      <c r="A33" s="1147"/>
      <c r="B33" s="1128"/>
      <c r="C33" s="1139"/>
      <c r="D33" s="1151"/>
      <c r="E33" s="1125"/>
      <c r="F33" s="1128"/>
      <c r="G33" s="1135"/>
      <c r="H33" s="1122"/>
      <c r="I33" s="1125"/>
      <c r="J33" s="1128"/>
      <c r="K33" s="1135"/>
      <c r="L33" s="1120"/>
      <c r="M33" s="966"/>
      <c r="N33" s="936"/>
      <c r="O33" s="113" t="s">
        <v>102</v>
      </c>
      <c r="P33" s="282" t="s">
        <v>326</v>
      </c>
      <c r="Q33" s="306"/>
      <c r="R33" s="1129">
        <v>0</v>
      </c>
      <c r="S33" s="1131"/>
      <c r="T33" s="1164"/>
      <c r="U33" s="765">
        <v>15</v>
      </c>
      <c r="V33" s="77">
        <v>10851</v>
      </c>
      <c r="W33" s="549">
        <v>56</v>
      </c>
      <c r="X33" s="236">
        <v>3059</v>
      </c>
      <c r="Y33" s="90"/>
      <c r="AB33" s="204"/>
      <c r="AC33" s="235"/>
      <c r="AD33" s="204"/>
      <c r="AE33" s="34"/>
      <c r="AF33" s="34"/>
      <c r="AG33" s="34"/>
      <c r="CS33" s="8"/>
      <c r="CT33" s="8"/>
      <c r="CU33" s="8"/>
      <c r="CV33" s="8"/>
    </row>
    <row r="34" spans="17:100" ht="12.75">
      <c r="Q34" s="33"/>
      <c r="R34" s="33"/>
      <c r="S34" s="33"/>
      <c r="T34" s="33"/>
      <c r="U34" s="50"/>
      <c r="V34" s="50"/>
      <c r="W34" s="50"/>
      <c r="X34" s="50"/>
      <c r="Y34" s="50"/>
      <c r="AG34" s="34"/>
      <c r="CT34" s="8"/>
      <c r="CU34" s="8"/>
      <c r="CV34" s="8"/>
    </row>
    <row r="35" ht="12.75">
      <c r="AG35" s="34"/>
    </row>
    <row r="36" spans="29:33" ht="12.75">
      <c r="AC36" s="34"/>
      <c r="AE36" s="34"/>
      <c r="AG36" s="34"/>
    </row>
    <row r="37" spans="29:31" ht="12.75">
      <c r="AC37" s="34"/>
      <c r="AE37" s="34"/>
    </row>
    <row r="38" spans="28:33" ht="12.75">
      <c r="AB38" s="34"/>
      <c r="AC38" s="34"/>
      <c r="AE38" s="34"/>
      <c r="AG38" s="34"/>
    </row>
    <row r="39" spans="28:31" ht="12.75">
      <c r="AB39" s="34"/>
      <c r="AC39" s="34"/>
      <c r="AE39" s="34"/>
    </row>
    <row r="40" ht="12.75">
      <c r="AG40" s="34"/>
    </row>
    <row r="41" spans="26:31" ht="12.75">
      <c r="Z41" s="34"/>
      <c r="AB41" s="34"/>
      <c r="AC41" s="34"/>
      <c r="AE41" s="34"/>
    </row>
    <row r="42" ht="12.75">
      <c r="AG42" s="34"/>
    </row>
    <row r="43" spans="28:31" ht="12.75">
      <c r="AB43" s="34"/>
      <c r="AC43" s="34"/>
      <c r="AE43" s="34"/>
    </row>
    <row r="45" spans="28:31" ht="12.75">
      <c r="AB45" s="34"/>
      <c r="AC45" s="34"/>
      <c r="AE45" s="34"/>
    </row>
  </sheetData>
  <sheetProtection/>
  <mergeCells count="57">
    <mergeCell ref="V7:V9"/>
    <mergeCell ref="W7:W10"/>
    <mergeCell ref="X7:X11"/>
    <mergeCell ref="T25:T33"/>
    <mergeCell ref="U19:W19"/>
    <mergeCell ref="Q22:S22"/>
    <mergeCell ref="U8:U9"/>
    <mergeCell ref="Q25:S25"/>
    <mergeCell ref="X20:X24"/>
    <mergeCell ref="U21:W21"/>
    <mergeCell ref="H26:H28"/>
    <mergeCell ref="I29:I30"/>
    <mergeCell ref="U17:X17"/>
    <mergeCell ref="U18:X18"/>
    <mergeCell ref="T20:T24"/>
    <mergeCell ref="U22:W22"/>
    <mergeCell ref="Q17:T17"/>
    <mergeCell ref="Q30:S30"/>
    <mergeCell ref="Q20:S20"/>
    <mergeCell ref="B25:B33"/>
    <mergeCell ref="D26:D33"/>
    <mergeCell ref="M32:M33"/>
    <mergeCell ref="N32:N33"/>
    <mergeCell ref="G31:G33"/>
    <mergeCell ref="G26:G28"/>
    <mergeCell ref="M26:M27"/>
    <mergeCell ref="N26:N27"/>
    <mergeCell ref="L26:L27"/>
    <mergeCell ref="J29:J30"/>
    <mergeCell ref="C10:G10"/>
    <mergeCell ref="C26:C33"/>
    <mergeCell ref="E26:E33"/>
    <mergeCell ref="F26:F33"/>
    <mergeCell ref="I26:I28"/>
    <mergeCell ref="J26:J28"/>
    <mergeCell ref="A14:X14"/>
    <mergeCell ref="Q18:T18"/>
    <mergeCell ref="Q19:S19"/>
    <mergeCell ref="A25:A33"/>
    <mergeCell ref="L32:L33"/>
    <mergeCell ref="H31:H33"/>
    <mergeCell ref="I31:I33"/>
    <mergeCell ref="J31:J33"/>
    <mergeCell ref="Q31:S31"/>
    <mergeCell ref="Q32:S32"/>
    <mergeCell ref="R33:S33"/>
    <mergeCell ref="K32:K33"/>
    <mergeCell ref="K26:K27"/>
    <mergeCell ref="A15:X15"/>
    <mergeCell ref="Q26:S26"/>
    <mergeCell ref="Q27:S27"/>
    <mergeCell ref="Q28:S28"/>
    <mergeCell ref="Q29:S29"/>
    <mergeCell ref="G29:G30"/>
    <mergeCell ref="H29:H30"/>
    <mergeCell ref="U20:W20"/>
    <mergeCell ref="Q21:S21"/>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63" r:id="rId1"/>
  <headerFooter alignWithMargins="0">
    <oddHeader>&amp;C&amp;"Arial,Bold"&amp;12PWEEKTL IT00</oddHeader>
  </headerFooter>
  <rowBreaks count="1" manualBreakCount="1">
    <brk id="16" max="24" man="1"/>
  </rowBreaks>
</worksheet>
</file>

<file path=xl/worksheets/sheet5.xml><?xml version="1.0" encoding="utf-8"?>
<worksheet xmlns="http://schemas.openxmlformats.org/spreadsheetml/2006/main" xmlns:r="http://schemas.openxmlformats.org/officeDocument/2006/relationships">
  <sheetPr>
    <pageSetUpPr fitToPage="1"/>
  </sheetPr>
  <dimension ref="A1:CO66"/>
  <sheetViews>
    <sheetView view="pageBreakPreview" zoomScale="75" zoomScaleSheetLayoutView="75" zoomScalePageLayoutView="0" workbookViewId="0" topLeftCell="A1">
      <selection activeCell="A1" sqref="A1"/>
    </sheetView>
  </sheetViews>
  <sheetFormatPr defaultColWidth="9.140625" defaultRowHeight="12.75"/>
  <cols>
    <col min="1" max="1" width="10.7109375" style="8" customWidth="1"/>
    <col min="2" max="8" width="9.140625" style="8" customWidth="1"/>
    <col min="9" max="9" width="5.00390625" style="8" customWidth="1"/>
    <col min="10" max="10" width="5.28125" style="8" customWidth="1"/>
    <col min="11" max="11" width="3.140625" style="8" customWidth="1"/>
    <col min="12" max="12" width="6.57421875" style="8" customWidth="1"/>
    <col min="13" max="13" width="3.7109375" style="8" customWidth="1"/>
    <col min="14" max="14" width="5.421875" style="8" customWidth="1"/>
    <col min="15" max="15" width="4.00390625" style="8" customWidth="1"/>
    <col min="16" max="16" width="6.00390625" style="8" customWidth="1"/>
    <col min="17" max="17" width="4.7109375" style="8" customWidth="1"/>
    <col min="18" max="18" width="5.28125" style="8" customWidth="1"/>
    <col min="19" max="19" width="5.00390625" style="8" customWidth="1"/>
    <col min="20" max="20" width="6.140625" style="8" customWidth="1"/>
    <col min="21" max="21" width="4.8515625" style="8" customWidth="1"/>
    <col min="22" max="22" width="9.28125" style="8" customWidth="1"/>
    <col min="23" max="23" width="4.57421875" style="8" customWidth="1"/>
    <col min="24" max="24" width="5.7109375" style="8" customWidth="1"/>
    <col min="25" max="25" width="5.28125" style="8" customWidth="1"/>
    <col min="26" max="26" width="6.00390625" style="8" customWidth="1"/>
    <col min="27" max="27" width="5.421875" style="8" customWidth="1"/>
    <col min="28" max="28" width="5.00390625" style="8" customWidth="1"/>
    <col min="29" max="29" width="8.00390625" style="8" customWidth="1"/>
    <col min="30" max="30" width="7.140625" style="8" customWidth="1"/>
    <col min="31" max="31" width="7.57421875" style="8" customWidth="1"/>
    <col min="32" max="32" width="19.421875" style="8" customWidth="1"/>
    <col min="33" max="33" width="12.28125" style="8" bestFit="1" customWidth="1"/>
    <col min="34" max="35" width="12.28125" style="8" customWidth="1"/>
    <col min="36" max="36" width="14.28125" style="8" customWidth="1"/>
    <col min="37" max="37" width="13.57421875" style="8" customWidth="1"/>
    <col min="38" max="38" width="26.00390625" style="8" customWidth="1"/>
    <col min="39" max="39" width="11.7109375" style="8" customWidth="1"/>
    <col min="40" max="40" width="12.28125" style="5" bestFit="1" customWidth="1"/>
    <col min="41" max="42" width="12.28125" style="5" customWidth="1"/>
    <col min="43" max="43" width="14.57421875" style="5" customWidth="1"/>
    <col min="44" max="44" width="13.57421875" style="5" customWidth="1"/>
    <col min="45" max="45" width="11.57421875" style="27" customWidth="1"/>
    <col min="46" max="46" width="10.28125" style="28" customWidth="1"/>
    <col min="47" max="93" width="9.140625" style="28" customWidth="1"/>
    <col min="94" max="16384" width="9.140625" style="8" customWidth="1"/>
  </cols>
  <sheetData>
    <row r="1" spans="1:46" ht="12.75">
      <c r="A1" s="1" t="s">
        <v>470</v>
      </c>
      <c r="E1" s="1"/>
      <c r="I1" s="2"/>
      <c r="J1" s="2"/>
      <c r="K1" s="2"/>
      <c r="L1" s="2"/>
      <c r="P1" s="2"/>
      <c r="AH1" s="305"/>
      <c r="AI1" s="305"/>
      <c r="AJ1" s="305"/>
      <c r="AK1" s="305"/>
      <c r="AL1" s="305"/>
      <c r="AM1" s="305"/>
      <c r="AN1" s="305"/>
      <c r="AO1" s="305"/>
      <c r="AP1" s="305"/>
      <c r="AQ1" s="305"/>
      <c r="AR1" s="305"/>
      <c r="AS1" s="305"/>
      <c r="AT1" s="305"/>
    </row>
    <row r="2" spans="1:46" ht="12.75">
      <c r="A2" s="563" t="s">
        <v>442</v>
      </c>
      <c r="E2" s="1"/>
      <c r="I2" s="2"/>
      <c r="J2" s="2"/>
      <c r="K2" s="2"/>
      <c r="L2" s="2"/>
      <c r="P2" s="2"/>
      <c r="AH2" s="305"/>
      <c r="AI2" s="305"/>
      <c r="AJ2" s="305"/>
      <c r="AK2" s="305"/>
      <c r="AL2" s="305"/>
      <c r="AM2" s="305"/>
      <c r="AN2" s="305"/>
      <c r="AO2" s="305"/>
      <c r="AP2" s="305"/>
      <c r="AQ2" s="305"/>
      <c r="AR2" s="305"/>
      <c r="AS2" s="305"/>
      <c r="AT2" s="305"/>
    </row>
    <row r="3" spans="1:46" ht="12.75">
      <c r="A3" t="s">
        <v>27</v>
      </c>
      <c r="B3" t="s">
        <v>58</v>
      </c>
      <c r="I3" s="2"/>
      <c r="J3" s="2"/>
      <c r="K3" s="2"/>
      <c r="L3" s="2"/>
      <c r="P3" s="2"/>
      <c r="AH3" s="305"/>
      <c r="AI3" s="305"/>
      <c r="AJ3" s="305"/>
      <c r="AK3" s="305"/>
      <c r="AL3" s="305"/>
      <c r="AM3" s="305"/>
      <c r="AN3" s="305"/>
      <c r="AO3" s="305"/>
      <c r="AP3" s="305"/>
      <c r="AQ3" s="305"/>
      <c r="AR3" s="305"/>
      <c r="AS3" s="305"/>
      <c r="AT3" s="305"/>
    </row>
    <row r="4" spans="9:46" ht="12.75">
      <c r="I4" s="2"/>
      <c r="J4" s="2"/>
      <c r="K4" s="2"/>
      <c r="L4" s="2"/>
      <c r="P4" s="2"/>
      <c r="AH4" s="305"/>
      <c r="AI4" s="305"/>
      <c r="AJ4" s="305"/>
      <c r="AK4" s="305"/>
      <c r="AL4" s="305"/>
      <c r="AM4" s="305"/>
      <c r="AN4" s="305"/>
      <c r="AO4" s="305"/>
      <c r="AP4" s="305"/>
      <c r="AQ4" s="305"/>
      <c r="AR4" s="305"/>
      <c r="AS4" s="305"/>
      <c r="AT4" s="305"/>
    </row>
    <row r="5" spans="1:46" ht="12.75">
      <c r="A5" s="4">
        <v>-1</v>
      </c>
      <c r="B5" s="5"/>
      <c r="C5" s="4" t="s">
        <v>28</v>
      </c>
      <c r="D5" s="6"/>
      <c r="E5" s="4"/>
      <c r="F5" s="5"/>
      <c r="G5" s="4"/>
      <c r="H5" s="6"/>
      <c r="I5" s="7"/>
      <c r="J5" s="7"/>
      <c r="K5" s="7"/>
      <c r="L5" s="7"/>
      <c r="M5" s="6"/>
      <c r="N5" s="6"/>
      <c r="O5" s="6"/>
      <c r="P5" s="7"/>
      <c r="Q5" s="10"/>
      <c r="R5" s="10"/>
      <c r="S5" s="10"/>
      <c r="T5" s="10"/>
      <c r="U5" s="10"/>
      <c r="Y5" s="5"/>
      <c r="Z5" s="5"/>
      <c r="AA5" s="5"/>
      <c r="AB5" s="5"/>
      <c r="AG5" s="28"/>
      <c r="AH5" s="308"/>
      <c r="AI5" s="90"/>
      <c r="AJ5" s="305"/>
      <c r="AK5" s="305"/>
      <c r="AL5" s="90"/>
      <c r="AM5" s="305"/>
      <c r="AN5" s="305"/>
      <c r="AO5" s="305"/>
      <c r="AP5" s="11">
        <f>SUM(AT27:AT50)</f>
        <v>3059</v>
      </c>
      <c r="AQ5" s="56">
        <f>SUM(AP5)</f>
        <v>3059</v>
      </c>
      <c r="AR5" s="56">
        <f>SUM(AQ5)</f>
        <v>3059</v>
      </c>
      <c r="AS5" s="56">
        <f>SUM(AR5)</f>
        <v>3059</v>
      </c>
      <c r="AT5" s="56">
        <f>SUM(AS5)</f>
        <v>3059</v>
      </c>
    </row>
    <row r="6" spans="1:46" ht="12.75">
      <c r="A6" s="9">
        <v>0</v>
      </c>
      <c r="B6" s="5"/>
      <c r="C6" s="297" t="s">
        <v>448</v>
      </c>
      <c r="D6" s="6"/>
      <c r="E6" s="6"/>
      <c r="F6" s="6"/>
      <c r="G6" s="6"/>
      <c r="H6" s="6"/>
      <c r="I6" s="7"/>
      <c r="J6" s="7"/>
      <c r="K6" s="7"/>
      <c r="L6" s="7"/>
      <c r="M6" s="6"/>
      <c r="N6" s="6"/>
      <c r="O6" s="6"/>
      <c r="P6" s="7"/>
      <c r="Q6" s="10"/>
      <c r="R6" s="10"/>
      <c r="S6" s="10"/>
      <c r="T6" s="10"/>
      <c r="U6" s="10"/>
      <c r="Y6" s="5"/>
      <c r="Z6" s="5"/>
      <c r="AA6" s="5"/>
      <c r="AB6" s="5"/>
      <c r="AG6" s="28"/>
      <c r="AH6" s="308"/>
      <c r="AI6" s="90"/>
      <c r="AJ6" s="90"/>
      <c r="AK6" s="305"/>
      <c r="AL6" s="90"/>
      <c r="AM6" s="305"/>
      <c r="AN6" s="305"/>
      <c r="AO6" s="305"/>
      <c r="AP6" s="106">
        <f>SUM(AR50:AS50,AN33:AS33)</f>
        <v>11567</v>
      </c>
      <c r="AQ6" s="57">
        <f>SUM(AP6)</f>
        <v>11567</v>
      </c>
      <c r="AR6" s="1220">
        <f>SUM(AQ6:AQ8)</f>
        <v>17178</v>
      </c>
      <c r="AS6" s="1156">
        <f>SUM(AR6:AR11)</f>
        <v>19183</v>
      </c>
      <c r="AT6" s="1159">
        <f>SUM(AS6:AS12)</f>
        <v>19209</v>
      </c>
    </row>
    <row r="7" spans="1:46" ht="12.75">
      <c r="A7" s="341" t="s">
        <v>339</v>
      </c>
      <c r="B7" s="13"/>
      <c r="C7" s="267" t="s">
        <v>290</v>
      </c>
      <c r="D7" s="267"/>
      <c r="E7" s="267"/>
      <c r="F7" s="267"/>
      <c r="G7" s="267"/>
      <c r="H7" s="14"/>
      <c r="I7" s="19"/>
      <c r="J7" s="19"/>
      <c r="K7" s="19"/>
      <c r="L7" s="19"/>
      <c r="M7" s="14"/>
      <c r="N7" s="14"/>
      <c r="O7" s="14"/>
      <c r="P7" s="19"/>
      <c r="Q7" s="15"/>
      <c r="R7" s="15"/>
      <c r="S7" s="15"/>
      <c r="T7" s="15"/>
      <c r="U7" s="15"/>
      <c r="Y7" s="5"/>
      <c r="Z7" s="5"/>
      <c r="AA7" s="5"/>
      <c r="AB7" s="5"/>
      <c r="AG7" s="28"/>
      <c r="AH7" s="305"/>
      <c r="AI7" s="305"/>
      <c r="AJ7" s="305"/>
      <c r="AK7" s="305"/>
      <c r="AL7" s="305"/>
      <c r="AM7" s="305"/>
      <c r="AN7" s="305"/>
      <c r="AO7" s="305"/>
      <c r="AP7" s="17">
        <f>SUM(AN28:AS28)</f>
        <v>376</v>
      </c>
      <c r="AQ7" s="1220">
        <f>SUM(AP7:AP8)</f>
        <v>5611</v>
      </c>
      <c r="AR7" s="1221"/>
      <c r="AS7" s="1157"/>
      <c r="AT7" s="1160"/>
    </row>
    <row r="8" spans="1:46" ht="12.75">
      <c r="A8" s="75">
        <v>52</v>
      </c>
      <c r="B8" s="13"/>
      <c r="C8" s="343" t="s">
        <v>449</v>
      </c>
      <c r="D8" s="267"/>
      <c r="E8" s="267"/>
      <c r="F8" s="267"/>
      <c r="G8" s="267"/>
      <c r="H8" s="14"/>
      <c r="I8" s="19"/>
      <c r="J8" s="19"/>
      <c r="K8" s="19"/>
      <c r="L8" s="19"/>
      <c r="M8" s="14"/>
      <c r="N8" s="14"/>
      <c r="O8" s="14"/>
      <c r="P8" s="19"/>
      <c r="Q8" s="15"/>
      <c r="R8" s="15"/>
      <c r="S8" s="15"/>
      <c r="T8" s="15"/>
      <c r="U8" s="15"/>
      <c r="Y8" s="268"/>
      <c r="Z8" s="268"/>
      <c r="AA8" s="268"/>
      <c r="AB8" s="268"/>
      <c r="AG8" s="28"/>
      <c r="AH8" s="305"/>
      <c r="AI8" s="90"/>
      <c r="AJ8" s="90"/>
      <c r="AK8" s="305"/>
      <c r="AL8" s="90"/>
      <c r="AM8" s="305"/>
      <c r="AN8" s="305"/>
      <c r="AO8" s="305"/>
      <c r="AP8" s="195">
        <f>SUM(AN27:AS27,AN38:AS38)</f>
        <v>5235</v>
      </c>
      <c r="AQ8" s="1222"/>
      <c r="AR8" s="1222"/>
      <c r="AS8" s="1157"/>
      <c r="AT8" s="1160"/>
    </row>
    <row r="9" spans="1:46" ht="12.75">
      <c r="A9" s="341" t="s">
        <v>342</v>
      </c>
      <c r="B9" s="13"/>
      <c r="C9" s="267" t="s">
        <v>353</v>
      </c>
      <c r="D9" s="267"/>
      <c r="E9" s="267"/>
      <c r="F9" s="267"/>
      <c r="G9" s="267"/>
      <c r="H9" s="14"/>
      <c r="I9" s="19"/>
      <c r="J9" s="19"/>
      <c r="K9" s="19"/>
      <c r="L9" s="19"/>
      <c r="M9" s="14"/>
      <c r="N9" s="14"/>
      <c r="O9" s="14"/>
      <c r="P9" s="19"/>
      <c r="Q9" s="15"/>
      <c r="R9" s="15"/>
      <c r="S9" s="15"/>
      <c r="T9" s="15"/>
      <c r="U9" s="15"/>
      <c r="Y9" s="5"/>
      <c r="Z9" s="5"/>
      <c r="AA9" s="5"/>
      <c r="AB9" s="5"/>
      <c r="AG9" s="28"/>
      <c r="AH9" s="305"/>
      <c r="AI9" s="305"/>
      <c r="AJ9" s="305"/>
      <c r="AK9" s="305"/>
      <c r="AL9" s="305"/>
      <c r="AM9" s="305"/>
      <c r="AN9" s="305"/>
      <c r="AO9" s="305"/>
      <c r="AP9" s="103">
        <f>SUM(AN29:AS29,AN30:AS30,AN32:AS32,AN34:AS34,AN35:AS35)</f>
        <v>81</v>
      </c>
      <c r="AQ9" s="104">
        <f>AP9</f>
        <v>81</v>
      </c>
      <c r="AR9" s="1220">
        <f>SUM(AQ9:AQ11)</f>
        <v>2005</v>
      </c>
      <c r="AS9" s="1157"/>
      <c r="AT9" s="1160"/>
    </row>
    <row r="10" spans="1:46" ht="12.75">
      <c r="A10" s="75">
        <v>20000</v>
      </c>
      <c r="B10" s="13"/>
      <c r="C10" s="343" t="s">
        <v>352</v>
      </c>
      <c r="D10" s="267"/>
      <c r="E10" s="267"/>
      <c r="F10" s="267"/>
      <c r="G10" s="267"/>
      <c r="H10" s="14"/>
      <c r="I10" s="19"/>
      <c r="J10" s="19"/>
      <c r="K10" s="19"/>
      <c r="L10" s="19"/>
      <c r="M10" s="14"/>
      <c r="N10" s="14"/>
      <c r="O10" s="14"/>
      <c r="P10" s="19"/>
      <c r="Q10" s="15"/>
      <c r="R10" s="15"/>
      <c r="S10" s="15"/>
      <c r="T10" s="15"/>
      <c r="U10" s="15"/>
      <c r="Y10" s="5"/>
      <c r="Z10" s="5"/>
      <c r="AA10" s="5"/>
      <c r="AB10" s="5"/>
      <c r="AG10" s="28"/>
      <c r="AH10" s="305"/>
      <c r="AI10" s="305"/>
      <c r="AJ10" s="305"/>
      <c r="AK10" s="305"/>
      <c r="AL10" s="305"/>
      <c r="AM10" s="305"/>
      <c r="AN10" s="305"/>
      <c r="AO10" s="305"/>
      <c r="AP10" s="16">
        <f>SUM(AN44:AS44,AN49:AS49)</f>
        <v>1890</v>
      </c>
      <c r="AQ10" s="1220">
        <f>SUM(AP10:AP11)</f>
        <v>1924</v>
      </c>
      <c r="AR10" s="1256"/>
      <c r="AS10" s="1157"/>
      <c r="AT10" s="1160"/>
    </row>
    <row r="11" spans="1:46" ht="12.75">
      <c r="A11" s="341" t="s">
        <v>348</v>
      </c>
      <c r="B11" s="13"/>
      <c r="C11" s="267" t="s">
        <v>440</v>
      </c>
      <c r="D11" s="267"/>
      <c r="E11" s="267"/>
      <c r="F11" s="267"/>
      <c r="G11" s="267"/>
      <c r="H11" s="14"/>
      <c r="I11" s="19"/>
      <c r="J11" s="19"/>
      <c r="K11" s="19"/>
      <c r="L11" s="19"/>
      <c r="M11" s="14"/>
      <c r="N11" s="14"/>
      <c r="O11" s="14"/>
      <c r="P11" s="19"/>
      <c r="Q11" s="15"/>
      <c r="R11" s="15"/>
      <c r="S11" s="15"/>
      <c r="T11" s="15"/>
      <c r="U11" s="15"/>
      <c r="Y11" s="5"/>
      <c r="Z11" s="5"/>
      <c r="AA11" s="5"/>
      <c r="AB11" s="5"/>
      <c r="AG11" s="28"/>
      <c r="AH11" s="305"/>
      <c r="AI11" s="305"/>
      <c r="AJ11" s="305"/>
      <c r="AK11" s="305"/>
      <c r="AL11" s="305"/>
      <c r="AM11" s="305"/>
      <c r="AN11" s="305"/>
      <c r="AO11" s="305"/>
      <c r="AP11" s="195">
        <f>SUM(AN39:AS41,AN45:AS46,AN43:AS43)</f>
        <v>34</v>
      </c>
      <c r="AQ11" s="1222"/>
      <c r="AR11" s="1256"/>
      <c r="AS11" s="1158"/>
      <c r="AT11" s="1160"/>
    </row>
    <row r="12" spans="1:46" ht="12.75" customHeight="1">
      <c r="A12" s="23" t="s">
        <v>29</v>
      </c>
      <c r="B12" s="5"/>
      <c r="C12" s="4" t="s">
        <v>30</v>
      </c>
      <c r="E12" s="23"/>
      <c r="F12" s="5"/>
      <c r="G12" s="4"/>
      <c r="I12" s="2"/>
      <c r="J12" s="2"/>
      <c r="K12" s="2"/>
      <c r="L12" s="2"/>
      <c r="P12" s="2"/>
      <c r="Q12" s="22"/>
      <c r="R12" s="22"/>
      <c r="S12" s="22"/>
      <c r="T12" s="22"/>
      <c r="U12" s="22"/>
      <c r="Y12" s="5"/>
      <c r="Z12" s="5"/>
      <c r="AA12" s="5"/>
      <c r="AB12" s="5"/>
      <c r="AG12" s="28"/>
      <c r="AH12" s="305"/>
      <c r="AI12" s="305"/>
      <c r="AJ12" s="305"/>
      <c r="AK12" s="305"/>
      <c r="AL12" s="305"/>
      <c r="AM12" s="305"/>
      <c r="AN12" s="305"/>
      <c r="AO12" s="305"/>
      <c r="AP12" s="24">
        <f>SUM(AN31:AS31,AN36:AS36,AN37:AS37,AN42:AS42,AN47:AS48,AN50:AQ50)</f>
        <v>26</v>
      </c>
      <c r="AQ12" s="58">
        <f>SUM(AP12)</f>
        <v>26</v>
      </c>
      <c r="AR12" s="58">
        <f>SUM(AQ12)</f>
        <v>26</v>
      </c>
      <c r="AS12" s="58">
        <f>SUM(AR12)</f>
        <v>26</v>
      </c>
      <c r="AT12" s="1161"/>
    </row>
    <row r="13" spans="1:46" ht="13.5" thickBot="1">
      <c r="A13" s="20"/>
      <c r="B13" s="21"/>
      <c r="E13" s="20"/>
      <c r="F13" s="21"/>
      <c r="I13" s="2"/>
      <c r="J13" s="2"/>
      <c r="K13" s="2"/>
      <c r="L13" s="2"/>
      <c r="P13" s="2"/>
      <c r="Q13" s="25"/>
      <c r="R13" s="25"/>
      <c r="S13" s="25"/>
      <c r="T13" s="25"/>
      <c r="U13" s="25"/>
      <c r="Y13" s="26"/>
      <c r="Z13" s="26"/>
      <c r="AA13" s="26"/>
      <c r="AB13" s="26"/>
      <c r="AG13" s="28"/>
      <c r="AH13" s="305"/>
      <c r="AI13" s="90"/>
      <c r="AJ13" s="90"/>
      <c r="AK13" s="305"/>
      <c r="AL13" s="90"/>
      <c r="AM13" s="305"/>
      <c r="AN13" s="305"/>
      <c r="AO13" s="305"/>
      <c r="AP13" s="125"/>
      <c r="AQ13" s="125"/>
      <c r="AR13" s="125"/>
      <c r="AS13" s="125"/>
      <c r="AT13" s="124">
        <f>SUM(AT5:AT12)</f>
        <v>22268</v>
      </c>
    </row>
    <row r="14" spans="1:46" ht="13.5" thickTop="1">
      <c r="A14" s="20"/>
      <c r="B14" s="21"/>
      <c r="E14" s="20"/>
      <c r="F14" s="21"/>
      <c r="I14" s="2"/>
      <c r="J14" s="2"/>
      <c r="K14" s="2"/>
      <c r="L14" s="2"/>
      <c r="P14" s="2"/>
      <c r="Q14" s="25"/>
      <c r="R14" s="25"/>
      <c r="S14" s="25"/>
      <c r="T14" s="25"/>
      <c r="U14" s="25"/>
      <c r="Y14" s="26"/>
      <c r="Z14" s="26"/>
      <c r="AA14" s="26"/>
      <c r="AB14" s="26"/>
      <c r="AC14" s="26"/>
      <c r="AD14" s="285"/>
      <c r="AE14" s="285"/>
      <c r="AG14" s="28"/>
      <c r="AH14" s="305"/>
      <c r="AI14" s="90"/>
      <c r="AJ14" s="90"/>
      <c r="AK14" s="305"/>
      <c r="AL14" s="90"/>
      <c r="AM14" s="305"/>
      <c r="AN14" s="305"/>
      <c r="AO14" s="305"/>
      <c r="AP14" s="305"/>
      <c r="AQ14" s="305"/>
      <c r="AR14" s="305"/>
      <c r="AS14" s="305"/>
      <c r="AT14" s="305"/>
    </row>
    <row r="15" spans="1:46" ht="12.75">
      <c r="A15" s="1009" t="s">
        <v>347</v>
      </c>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row>
    <row r="16" spans="1:46" ht="12.75">
      <c r="A16" s="1009" t="s">
        <v>436</v>
      </c>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row>
    <row r="17" spans="1:46" ht="69.75" customHeight="1">
      <c r="A17" s="891" t="s">
        <v>443</v>
      </c>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row>
    <row r="18" spans="1:46" ht="13.5" thickBot="1">
      <c r="A18" s="310"/>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G18" s="28"/>
      <c r="AH18" s="305"/>
      <c r="AI18" s="305"/>
      <c r="AJ18" s="305"/>
      <c r="AK18" s="305"/>
      <c r="AL18" s="305"/>
      <c r="AM18" s="305"/>
      <c r="AN18" s="305"/>
      <c r="AO18" s="305"/>
      <c r="AP18" s="305"/>
      <c r="AQ18" s="305"/>
      <c r="AR18" s="305"/>
      <c r="AS18" s="305"/>
      <c r="AT18" s="305"/>
    </row>
    <row r="19" spans="1:46" ht="12.75" customHeight="1">
      <c r="A19" s="1" t="s">
        <v>470</v>
      </c>
      <c r="B19" s="21"/>
      <c r="C19"/>
      <c r="D19"/>
      <c r="E19" s="20"/>
      <c r="F19" s="21"/>
      <c r="G19"/>
      <c r="H1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77"/>
      <c r="AG19" s="974" t="s">
        <v>44</v>
      </c>
      <c r="AH19" s="1206"/>
      <c r="AI19" s="1206"/>
      <c r="AJ19" s="1206"/>
      <c r="AK19" s="1206"/>
      <c r="AL19" s="1206"/>
      <c r="AM19" s="1206"/>
      <c r="AN19" s="967" t="s">
        <v>44</v>
      </c>
      <c r="AO19" s="968"/>
      <c r="AP19" s="968"/>
      <c r="AQ19" s="968"/>
      <c r="AR19" s="968"/>
      <c r="AS19" s="968"/>
      <c r="AT19" s="996"/>
    </row>
    <row r="20" spans="1:46" ht="12.75">
      <c r="A20" s="20"/>
      <c r="B20" s="21"/>
      <c r="C20"/>
      <c r="D20"/>
      <c r="E20" s="20"/>
      <c r="F20" s="21"/>
      <c r="G20"/>
      <c r="H20"/>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77"/>
      <c r="AG20" s="975" t="s">
        <v>45</v>
      </c>
      <c r="AH20" s="1207"/>
      <c r="AI20" s="1207"/>
      <c r="AJ20" s="1207"/>
      <c r="AK20" s="1207"/>
      <c r="AL20" s="1207"/>
      <c r="AM20" s="1207"/>
      <c r="AN20" s="969" t="s">
        <v>45</v>
      </c>
      <c r="AO20" s="970"/>
      <c r="AP20" s="970"/>
      <c r="AQ20" s="970"/>
      <c r="AR20" s="970"/>
      <c r="AS20" s="970"/>
      <c r="AT20" s="997"/>
    </row>
    <row r="21" spans="1:46" ht="12.75">
      <c r="A21" s="20"/>
      <c r="B21" s="21"/>
      <c r="C21"/>
      <c r="D21"/>
      <c r="E21" s="20"/>
      <c r="F21" s="21"/>
      <c r="G21"/>
      <c r="H21"/>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77"/>
      <c r="AG21" s="975" t="s">
        <v>46</v>
      </c>
      <c r="AH21" s="1207"/>
      <c r="AI21" s="1207"/>
      <c r="AJ21" s="1207"/>
      <c r="AK21" s="1207"/>
      <c r="AL21" s="1208"/>
      <c r="AM21" s="690" t="s">
        <v>48</v>
      </c>
      <c r="AN21" s="969" t="s">
        <v>46</v>
      </c>
      <c r="AO21" s="970"/>
      <c r="AP21" s="970"/>
      <c r="AQ21" s="970"/>
      <c r="AR21" s="970"/>
      <c r="AS21" s="971"/>
      <c r="AT21" s="29" t="s">
        <v>48</v>
      </c>
    </row>
    <row r="22" spans="1:46" ht="12.75" customHeight="1">
      <c r="A22" s="20"/>
      <c r="B22" s="21"/>
      <c r="C22"/>
      <c r="D22"/>
      <c r="E22" s="20"/>
      <c r="F22" s="21"/>
      <c r="G22"/>
      <c r="H22"/>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77"/>
      <c r="AG22" s="956" t="s">
        <v>47</v>
      </c>
      <c r="AH22" s="1223"/>
      <c r="AI22" s="1223"/>
      <c r="AJ22" s="1223"/>
      <c r="AK22" s="1223"/>
      <c r="AL22" s="1224"/>
      <c r="AM22" s="958" t="s">
        <v>49</v>
      </c>
      <c r="AN22" s="972" t="s">
        <v>47</v>
      </c>
      <c r="AO22" s="957"/>
      <c r="AP22" s="957"/>
      <c r="AQ22" s="957"/>
      <c r="AR22" s="957"/>
      <c r="AS22" s="950"/>
      <c r="AT22" s="993" t="s">
        <v>49</v>
      </c>
    </row>
    <row r="23" spans="9:46" ht="12.75" customHeight="1">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77"/>
      <c r="AG23" s="1213" t="s">
        <v>32</v>
      </c>
      <c r="AH23" s="1214"/>
      <c r="AI23" s="1214"/>
      <c r="AJ23" s="1214"/>
      <c r="AK23" s="1214"/>
      <c r="AL23" s="1215"/>
      <c r="AM23" s="958"/>
      <c r="AN23" s="994" t="s">
        <v>32</v>
      </c>
      <c r="AO23" s="960"/>
      <c r="AP23" s="960"/>
      <c r="AQ23" s="960"/>
      <c r="AR23" s="960"/>
      <c r="AS23" s="961"/>
      <c r="AT23" s="993"/>
    </row>
    <row r="24" spans="9:46" ht="12.75" customHeight="1">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77"/>
      <c r="AG24" s="962" t="s">
        <v>68</v>
      </c>
      <c r="AH24" s="1207"/>
      <c r="AI24" s="1207"/>
      <c r="AJ24" s="1207"/>
      <c r="AK24" s="1207"/>
      <c r="AL24" s="1208"/>
      <c r="AM24" s="958"/>
      <c r="AN24" s="995" t="s">
        <v>68</v>
      </c>
      <c r="AO24" s="963"/>
      <c r="AP24" s="963"/>
      <c r="AQ24" s="963"/>
      <c r="AR24" s="963"/>
      <c r="AS24" s="937"/>
      <c r="AT24" s="993"/>
    </row>
    <row r="25" spans="9:46" ht="12.75">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77"/>
      <c r="AG25" s="137" t="s">
        <v>104</v>
      </c>
      <c r="AH25" s="31" t="s">
        <v>105</v>
      </c>
      <c r="AI25" s="62">
        <v>9</v>
      </c>
      <c r="AJ25" s="62">
        <v>10</v>
      </c>
      <c r="AK25" s="62" t="s">
        <v>70</v>
      </c>
      <c r="AL25" s="62">
        <v>19</v>
      </c>
      <c r="AM25" s="958"/>
      <c r="AN25" s="768" t="s">
        <v>104</v>
      </c>
      <c r="AO25" s="31" t="s">
        <v>105</v>
      </c>
      <c r="AP25" s="62">
        <v>9</v>
      </c>
      <c r="AQ25" s="62">
        <v>10</v>
      </c>
      <c r="AR25" s="307" t="s">
        <v>70</v>
      </c>
      <c r="AS25" s="139">
        <v>19</v>
      </c>
      <c r="AT25" s="993"/>
    </row>
    <row r="26" spans="9:46" ht="47.25" customHeight="1" thickBot="1">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90"/>
      <c r="AG26" s="32" t="s">
        <v>106</v>
      </c>
      <c r="AH26" s="30" t="s">
        <v>107</v>
      </c>
      <c r="AI26" s="30" t="s">
        <v>108</v>
      </c>
      <c r="AJ26" s="30" t="s">
        <v>34</v>
      </c>
      <c r="AK26" s="110" t="s">
        <v>71</v>
      </c>
      <c r="AL26" s="110" t="s">
        <v>43</v>
      </c>
      <c r="AM26" s="1212"/>
      <c r="AN26" s="747" t="s">
        <v>106</v>
      </c>
      <c r="AO26" s="30" t="s">
        <v>107</v>
      </c>
      <c r="AP26" s="30" t="s">
        <v>108</v>
      </c>
      <c r="AQ26" s="30" t="s">
        <v>34</v>
      </c>
      <c r="AR26" s="311" t="s">
        <v>71</v>
      </c>
      <c r="AS26" s="110" t="s">
        <v>43</v>
      </c>
      <c r="AT26" s="993"/>
    </row>
    <row r="27" spans="1:93" ht="27.75" customHeight="1">
      <c r="A27" s="1148" t="s">
        <v>317</v>
      </c>
      <c r="B27" s="1148" t="s">
        <v>306</v>
      </c>
      <c r="C27" s="1242" t="s">
        <v>96</v>
      </c>
      <c r="D27" s="1243" t="s">
        <v>236</v>
      </c>
      <c r="E27" s="1148" t="s">
        <v>344</v>
      </c>
      <c r="F27" s="1148" t="s">
        <v>345</v>
      </c>
      <c r="G27" s="1242">
        <v>0</v>
      </c>
      <c r="H27" s="1247" t="s">
        <v>194</v>
      </c>
      <c r="I27" s="1249" t="s">
        <v>308</v>
      </c>
      <c r="J27" s="1148" t="s">
        <v>307</v>
      </c>
      <c r="K27" s="253" t="s">
        <v>96</v>
      </c>
      <c r="L27" s="264" t="s">
        <v>309</v>
      </c>
      <c r="M27" s="259"/>
      <c r="N27" s="257"/>
      <c r="O27" s="129"/>
      <c r="P27" s="97"/>
      <c r="Q27" s="67"/>
      <c r="R27" s="68"/>
      <c r="S27" s="129"/>
      <c r="T27" s="97"/>
      <c r="U27" s="97"/>
      <c r="V27" s="97"/>
      <c r="W27" s="97"/>
      <c r="X27" s="97"/>
      <c r="Y27" s="97"/>
      <c r="Z27" s="97"/>
      <c r="AA27" s="97"/>
      <c r="AB27" s="97"/>
      <c r="AC27" s="67"/>
      <c r="AD27" s="68"/>
      <c r="AE27" s="129"/>
      <c r="AF27" s="135"/>
      <c r="AG27" s="1209">
        <v>52</v>
      </c>
      <c r="AH27" s="1210"/>
      <c r="AI27" s="1210"/>
      <c r="AJ27" s="1210"/>
      <c r="AK27" s="1210"/>
      <c r="AL27" s="1211"/>
      <c r="AM27" s="1162">
        <v>-1</v>
      </c>
      <c r="AN27" s="749">
        <v>5067</v>
      </c>
      <c r="AO27" s="144">
        <v>0</v>
      </c>
      <c r="AP27" s="144">
        <v>0</v>
      </c>
      <c r="AQ27" s="144">
        <v>0</v>
      </c>
      <c r="AR27" s="144">
        <v>34</v>
      </c>
      <c r="AS27" s="122">
        <v>4</v>
      </c>
      <c r="AT27" s="766">
        <v>0</v>
      </c>
      <c r="CL27" s="8"/>
      <c r="CM27" s="8"/>
      <c r="CN27" s="8"/>
      <c r="CO27" s="8"/>
    </row>
    <row r="28" spans="1:93" ht="51.75" customHeight="1">
      <c r="A28" s="1127"/>
      <c r="B28" s="1127"/>
      <c r="C28" s="1138"/>
      <c r="D28" s="1150"/>
      <c r="E28" s="1207"/>
      <c r="F28" s="1207"/>
      <c r="G28" s="1138"/>
      <c r="H28" s="1248"/>
      <c r="I28" s="1124"/>
      <c r="J28" s="1127"/>
      <c r="K28" s="1137">
        <v>0</v>
      </c>
      <c r="L28" s="1117" t="s">
        <v>194</v>
      </c>
      <c r="M28" s="1225" t="s">
        <v>0</v>
      </c>
      <c r="N28" s="1226" t="s">
        <v>1</v>
      </c>
      <c r="O28" s="1217">
        <v>0</v>
      </c>
      <c r="P28" s="1117" t="s">
        <v>194</v>
      </c>
      <c r="Q28" s="1123" t="s">
        <v>312</v>
      </c>
      <c r="R28" s="1126" t="s">
        <v>310</v>
      </c>
      <c r="S28" s="1217" t="s">
        <v>96</v>
      </c>
      <c r="T28" s="1117" t="s">
        <v>236</v>
      </c>
      <c r="U28" s="1123" t="s">
        <v>2</v>
      </c>
      <c r="V28" s="1126" t="s">
        <v>3</v>
      </c>
      <c r="W28" s="1217" t="s">
        <v>96</v>
      </c>
      <c r="X28" s="1227" t="s">
        <v>236</v>
      </c>
      <c r="Y28" s="1126" t="s">
        <v>312</v>
      </c>
      <c r="Z28" s="1126" t="s">
        <v>310</v>
      </c>
      <c r="AA28" s="1217">
        <v>1</v>
      </c>
      <c r="AB28" s="1117" t="s">
        <v>119</v>
      </c>
      <c r="AC28" s="1123" t="s">
        <v>311</v>
      </c>
      <c r="AD28" s="1126" t="s">
        <v>313</v>
      </c>
      <c r="AE28" s="100">
        <v>0</v>
      </c>
      <c r="AF28" s="136" t="s">
        <v>314</v>
      </c>
      <c r="AG28" s="1194" t="s">
        <v>360</v>
      </c>
      <c r="AH28" s="1195"/>
      <c r="AI28" s="1195"/>
      <c r="AJ28" s="1195"/>
      <c r="AK28" s="1195"/>
      <c r="AL28" s="1196"/>
      <c r="AM28" s="1163"/>
      <c r="AN28" s="750">
        <v>315</v>
      </c>
      <c r="AO28" s="153">
        <v>0</v>
      </c>
      <c r="AP28" s="153">
        <v>0</v>
      </c>
      <c r="AQ28" s="153">
        <v>0</v>
      </c>
      <c r="AR28" s="153">
        <v>59</v>
      </c>
      <c r="AS28" s="154">
        <v>2</v>
      </c>
      <c r="AT28" s="767">
        <v>0</v>
      </c>
      <c r="CL28" s="8"/>
      <c r="CM28" s="8"/>
      <c r="CN28" s="8"/>
      <c r="CO28" s="8"/>
    </row>
    <row r="29" spans="1:89" s="318" customFormat="1" ht="51" customHeight="1">
      <c r="A29" s="1127"/>
      <c r="B29" s="1127"/>
      <c r="C29" s="1138"/>
      <c r="D29" s="1150"/>
      <c r="E29" s="1207"/>
      <c r="F29" s="1207"/>
      <c r="G29" s="1138"/>
      <c r="H29" s="1248"/>
      <c r="I29" s="1124"/>
      <c r="J29" s="1127"/>
      <c r="K29" s="1138"/>
      <c r="L29" s="1121"/>
      <c r="M29" s="1225"/>
      <c r="N29" s="1226"/>
      <c r="O29" s="1218"/>
      <c r="P29" s="1121"/>
      <c r="Q29" s="1124"/>
      <c r="R29" s="1127"/>
      <c r="S29" s="1218"/>
      <c r="T29" s="1121"/>
      <c r="U29" s="1124"/>
      <c r="V29" s="1127"/>
      <c r="W29" s="1218"/>
      <c r="X29" s="1228"/>
      <c r="Y29" s="1127"/>
      <c r="Z29" s="1127"/>
      <c r="AA29" s="1219"/>
      <c r="AB29" s="1118"/>
      <c r="AC29" s="1153"/>
      <c r="AD29" s="1143"/>
      <c r="AE29" s="314" t="s">
        <v>96</v>
      </c>
      <c r="AF29" s="315" t="s">
        <v>315</v>
      </c>
      <c r="AG29" s="1191" t="s">
        <v>363</v>
      </c>
      <c r="AH29" s="1192"/>
      <c r="AI29" s="1192"/>
      <c r="AJ29" s="1192"/>
      <c r="AK29" s="1192"/>
      <c r="AL29" s="1193"/>
      <c r="AM29" s="1163"/>
      <c r="AN29" s="769">
        <v>3</v>
      </c>
      <c r="AO29" s="337">
        <v>0</v>
      </c>
      <c r="AP29" s="337">
        <v>0</v>
      </c>
      <c r="AQ29" s="337">
        <v>0</v>
      </c>
      <c r="AR29" s="337">
        <v>0</v>
      </c>
      <c r="AS29" s="342">
        <v>0</v>
      </c>
      <c r="AT29" s="767">
        <v>0</v>
      </c>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row>
    <row r="30" spans="1:93" ht="49.5" customHeight="1" thickBot="1">
      <c r="A30" s="1127"/>
      <c r="B30" s="1127"/>
      <c r="C30" s="1138"/>
      <c r="D30" s="1150"/>
      <c r="E30" s="1207"/>
      <c r="F30" s="1207"/>
      <c r="G30" s="1138"/>
      <c r="H30" s="1248"/>
      <c r="I30" s="1124"/>
      <c r="J30" s="1127"/>
      <c r="K30" s="1138"/>
      <c r="L30" s="1121"/>
      <c r="M30" s="1225"/>
      <c r="N30" s="1226"/>
      <c r="O30" s="1218"/>
      <c r="P30" s="1121"/>
      <c r="Q30" s="1124"/>
      <c r="R30" s="1127"/>
      <c r="S30" s="1218"/>
      <c r="T30" s="1121"/>
      <c r="U30" s="1124"/>
      <c r="V30" s="1127"/>
      <c r="W30" s="1219"/>
      <c r="X30" s="1229"/>
      <c r="Y30" s="1143"/>
      <c r="Z30" s="1143"/>
      <c r="AA30" s="258" t="s">
        <v>61</v>
      </c>
      <c r="AB30" s="265" t="s">
        <v>120</v>
      </c>
      <c r="AC30" s="255"/>
      <c r="AD30" s="263"/>
      <c r="AE30" s="100"/>
      <c r="AF30" s="136"/>
      <c r="AG30" s="1168" t="s">
        <v>362</v>
      </c>
      <c r="AH30" s="1169"/>
      <c r="AI30" s="1169"/>
      <c r="AJ30" s="1169"/>
      <c r="AK30" s="1169"/>
      <c r="AL30" s="1170"/>
      <c r="AM30" s="1163"/>
      <c r="AN30" s="754">
        <v>30</v>
      </c>
      <c r="AO30" s="276">
        <v>0</v>
      </c>
      <c r="AP30" s="276">
        <v>0</v>
      </c>
      <c r="AQ30" s="276">
        <v>0</v>
      </c>
      <c r="AR30" s="276">
        <v>1</v>
      </c>
      <c r="AS30" s="482">
        <v>1</v>
      </c>
      <c r="AT30" s="767">
        <v>0</v>
      </c>
      <c r="CL30" s="8"/>
      <c r="CM30" s="8"/>
      <c r="CN30" s="8"/>
      <c r="CO30" s="8"/>
    </row>
    <row r="31" spans="1:89" s="318" customFormat="1" ht="32.25" customHeight="1" thickBot="1">
      <c r="A31" s="1127"/>
      <c r="B31" s="1127"/>
      <c r="C31" s="1138"/>
      <c r="D31" s="1150"/>
      <c r="E31" s="1207"/>
      <c r="F31" s="1207"/>
      <c r="G31" s="1138"/>
      <c r="H31" s="1248"/>
      <c r="I31" s="1124"/>
      <c r="J31" s="1127"/>
      <c r="K31" s="1138"/>
      <c r="L31" s="1121"/>
      <c r="M31" s="1225"/>
      <c r="N31" s="1226"/>
      <c r="O31" s="1218"/>
      <c r="P31" s="1121"/>
      <c r="Q31" s="1124"/>
      <c r="R31" s="1127"/>
      <c r="S31" s="1219"/>
      <c r="T31" s="1118"/>
      <c r="U31" s="1153"/>
      <c r="V31" s="1143"/>
      <c r="W31" s="319">
        <v>0</v>
      </c>
      <c r="X31" s="320" t="s">
        <v>194</v>
      </c>
      <c r="Y31" s="320"/>
      <c r="Z31" s="320"/>
      <c r="AA31" s="321"/>
      <c r="AB31" s="322"/>
      <c r="AC31" s="323"/>
      <c r="AD31" s="323"/>
      <c r="AE31" s="314"/>
      <c r="AF31" s="315"/>
      <c r="AG31" s="1182" t="s">
        <v>29</v>
      </c>
      <c r="AH31" s="1183"/>
      <c r="AI31" s="1183"/>
      <c r="AJ31" s="1183"/>
      <c r="AK31" s="1183"/>
      <c r="AL31" s="1184"/>
      <c r="AM31" s="1163"/>
      <c r="AN31" s="761"/>
      <c r="AO31" s="346"/>
      <c r="AP31" s="346"/>
      <c r="AQ31" s="346"/>
      <c r="AR31" s="346"/>
      <c r="AS31" s="347"/>
      <c r="AT31" s="76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row>
    <row r="32" spans="1:93" ht="49.5" customHeight="1">
      <c r="A32" s="1127"/>
      <c r="B32" s="1127"/>
      <c r="C32" s="1138"/>
      <c r="D32" s="1150"/>
      <c r="E32" s="1207"/>
      <c r="F32" s="1207"/>
      <c r="G32" s="1138"/>
      <c r="H32" s="1248"/>
      <c r="I32" s="1124"/>
      <c r="J32" s="1127"/>
      <c r="K32" s="1138"/>
      <c r="L32" s="1121"/>
      <c r="M32" s="1225"/>
      <c r="N32" s="1226"/>
      <c r="O32" s="1218"/>
      <c r="P32" s="1121"/>
      <c r="Q32" s="1124"/>
      <c r="R32" s="1127"/>
      <c r="S32" s="1217">
        <v>0</v>
      </c>
      <c r="T32" s="1117" t="s">
        <v>194</v>
      </c>
      <c r="U32" s="1123" t="s">
        <v>311</v>
      </c>
      <c r="V32" s="1126" t="s">
        <v>313</v>
      </c>
      <c r="W32" s="100" t="s">
        <v>96</v>
      </c>
      <c r="X32" s="96" t="s">
        <v>315</v>
      </c>
      <c r="Y32" s="102"/>
      <c r="Z32" s="102"/>
      <c r="AA32" s="102"/>
      <c r="AB32" s="102"/>
      <c r="AC32" s="119"/>
      <c r="AD32" s="89"/>
      <c r="AE32" s="100"/>
      <c r="AF32" s="136"/>
      <c r="AG32" s="1165">
        <v>10001</v>
      </c>
      <c r="AH32" s="1166"/>
      <c r="AI32" s="1166"/>
      <c r="AJ32" s="1166"/>
      <c r="AK32" s="1166"/>
      <c r="AL32" s="1167"/>
      <c r="AM32" s="1163"/>
      <c r="AN32" s="770">
        <v>29</v>
      </c>
      <c r="AO32" s="287">
        <v>0</v>
      </c>
      <c r="AP32" s="287">
        <v>0</v>
      </c>
      <c r="AQ32" s="287">
        <v>0</v>
      </c>
      <c r="AR32" s="287">
        <v>17</v>
      </c>
      <c r="AS32" s="554">
        <v>0</v>
      </c>
      <c r="AT32" s="767">
        <v>0</v>
      </c>
      <c r="CL32" s="8"/>
      <c r="CM32" s="8"/>
      <c r="CN32" s="8"/>
      <c r="CO32" s="8"/>
    </row>
    <row r="33" spans="1:93" ht="49.5" customHeight="1">
      <c r="A33" s="1127"/>
      <c r="B33" s="1127"/>
      <c r="C33" s="1138"/>
      <c r="D33" s="1150"/>
      <c r="E33" s="1207"/>
      <c r="F33" s="1207"/>
      <c r="G33" s="1138"/>
      <c r="H33" s="1248"/>
      <c r="I33" s="1124"/>
      <c r="J33" s="1127"/>
      <c r="K33" s="1138"/>
      <c r="L33" s="1121"/>
      <c r="M33" s="1225"/>
      <c r="N33" s="1226"/>
      <c r="O33" s="1218"/>
      <c r="P33" s="1121"/>
      <c r="Q33" s="1153"/>
      <c r="R33" s="1143"/>
      <c r="S33" s="1219"/>
      <c r="T33" s="1118"/>
      <c r="U33" s="1153"/>
      <c r="V33" s="1143"/>
      <c r="W33" s="94">
        <v>0</v>
      </c>
      <c r="X33" s="1250" t="s">
        <v>318</v>
      </c>
      <c r="Y33" s="1250"/>
      <c r="Z33" s="1250"/>
      <c r="AA33" s="1250"/>
      <c r="AB33" s="1250"/>
      <c r="AC33" s="1250"/>
      <c r="AD33" s="1250"/>
      <c r="AE33" s="1250"/>
      <c r="AF33" s="1251"/>
      <c r="AG33" s="1191">
        <v>0</v>
      </c>
      <c r="AH33" s="1192"/>
      <c r="AI33" s="1192"/>
      <c r="AJ33" s="1192"/>
      <c r="AK33" s="1192"/>
      <c r="AL33" s="1193"/>
      <c r="AM33" s="1163"/>
      <c r="AN33" s="750">
        <v>554</v>
      </c>
      <c r="AO33" s="153">
        <v>0</v>
      </c>
      <c r="AP33" s="153">
        <v>0</v>
      </c>
      <c r="AQ33" s="153">
        <v>0</v>
      </c>
      <c r="AR33" s="153">
        <v>106</v>
      </c>
      <c r="AS33" s="154">
        <v>0</v>
      </c>
      <c r="AT33" s="767">
        <v>0</v>
      </c>
      <c r="CL33" s="8"/>
      <c r="CM33" s="8"/>
      <c r="CN33" s="8"/>
      <c r="CO33" s="8"/>
    </row>
    <row r="34" spans="1:89" s="318" customFormat="1" ht="50.25" customHeight="1">
      <c r="A34" s="1127"/>
      <c r="B34" s="1127"/>
      <c r="C34" s="1138"/>
      <c r="D34" s="1150"/>
      <c r="E34" s="1207"/>
      <c r="F34" s="1207"/>
      <c r="G34" s="1138"/>
      <c r="H34" s="1248"/>
      <c r="I34" s="1124"/>
      <c r="J34" s="1127"/>
      <c r="K34" s="1138"/>
      <c r="L34" s="1121"/>
      <c r="M34" s="1225"/>
      <c r="N34" s="1226"/>
      <c r="O34" s="1217" t="s">
        <v>96</v>
      </c>
      <c r="P34" s="1117" t="s">
        <v>236</v>
      </c>
      <c r="Q34" s="889" t="s">
        <v>4</v>
      </c>
      <c r="R34" s="924" t="s">
        <v>310</v>
      </c>
      <c r="S34" s="1239" t="s">
        <v>96</v>
      </c>
      <c r="T34" s="1230" t="s">
        <v>236</v>
      </c>
      <c r="U34" s="1233" t="s">
        <v>5</v>
      </c>
      <c r="V34" s="1236" t="s">
        <v>3</v>
      </c>
      <c r="W34" s="1239" t="s">
        <v>96</v>
      </c>
      <c r="X34" s="1245" t="s">
        <v>236</v>
      </c>
      <c r="Y34" s="1233" t="s">
        <v>4</v>
      </c>
      <c r="Z34" s="1236" t="s">
        <v>310</v>
      </c>
      <c r="AA34" s="314">
        <v>1</v>
      </c>
      <c r="AB34" s="325" t="s">
        <v>119</v>
      </c>
      <c r="AC34" s="326"/>
      <c r="AD34" s="326"/>
      <c r="AE34" s="314"/>
      <c r="AF34" s="315"/>
      <c r="AG34" s="1203" t="s">
        <v>363</v>
      </c>
      <c r="AH34" s="1204"/>
      <c r="AI34" s="1204"/>
      <c r="AJ34" s="1204"/>
      <c r="AK34" s="1204"/>
      <c r="AL34" s="1205"/>
      <c r="AM34" s="1163"/>
      <c r="AN34" s="771"/>
      <c r="AO34" s="339"/>
      <c r="AP34" s="339"/>
      <c r="AQ34" s="339"/>
      <c r="AR34" s="339"/>
      <c r="AS34" s="335"/>
      <c r="AT34" s="76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row>
    <row r="35" spans="1:89" s="318" customFormat="1" ht="52.5" customHeight="1" thickBot="1">
      <c r="A35" s="1127"/>
      <c r="B35" s="1127"/>
      <c r="C35" s="1138"/>
      <c r="D35" s="1150"/>
      <c r="E35" s="1207"/>
      <c r="F35" s="1207"/>
      <c r="G35" s="1138"/>
      <c r="H35" s="1248"/>
      <c r="I35" s="1124"/>
      <c r="J35" s="1127"/>
      <c r="K35" s="1138"/>
      <c r="L35" s="1121"/>
      <c r="M35" s="1225"/>
      <c r="N35" s="1226"/>
      <c r="O35" s="1218"/>
      <c r="P35" s="1121"/>
      <c r="Q35" s="910"/>
      <c r="R35" s="899"/>
      <c r="S35" s="1241"/>
      <c r="T35" s="1231"/>
      <c r="U35" s="1234"/>
      <c r="V35" s="1237"/>
      <c r="W35" s="1240"/>
      <c r="X35" s="1246"/>
      <c r="Y35" s="1235"/>
      <c r="Z35" s="1238"/>
      <c r="AA35" s="314" t="s">
        <v>61</v>
      </c>
      <c r="AB35" s="322" t="s">
        <v>120</v>
      </c>
      <c r="AC35" s="326"/>
      <c r="AD35" s="326"/>
      <c r="AE35" s="314"/>
      <c r="AF35" s="315"/>
      <c r="AG35" s="1179" t="s">
        <v>362</v>
      </c>
      <c r="AH35" s="1180"/>
      <c r="AI35" s="1180"/>
      <c r="AJ35" s="1180"/>
      <c r="AK35" s="1180"/>
      <c r="AL35" s="1181"/>
      <c r="AM35" s="1163"/>
      <c r="AN35" s="772"/>
      <c r="AO35" s="559"/>
      <c r="AP35" s="559"/>
      <c r="AQ35" s="559"/>
      <c r="AR35" s="559"/>
      <c r="AS35" s="482"/>
      <c r="AT35" s="76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row>
    <row r="36" spans="1:89" s="318" customFormat="1" ht="33.75" customHeight="1">
      <c r="A36" s="1127"/>
      <c r="B36" s="1127"/>
      <c r="C36" s="1138"/>
      <c r="D36" s="1150"/>
      <c r="E36" s="1207"/>
      <c r="F36" s="1207"/>
      <c r="G36" s="1138"/>
      <c r="H36" s="1248"/>
      <c r="I36" s="1124"/>
      <c r="J36" s="1127"/>
      <c r="K36" s="1138"/>
      <c r="L36" s="1121"/>
      <c r="M36" s="1225"/>
      <c r="N36" s="1226"/>
      <c r="O36" s="1218"/>
      <c r="P36" s="1121"/>
      <c r="Q36" s="910"/>
      <c r="R36" s="899"/>
      <c r="S36" s="1240"/>
      <c r="T36" s="1232"/>
      <c r="U36" s="1235"/>
      <c r="V36" s="1238"/>
      <c r="W36" s="329">
        <v>0</v>
      </c>
      <c r="X36" s="1254" t="s">
        <v>194</v>
      </c>
      <c r="Y36" s="1254"/>
      <c r="Z36" s="1254"/>
      <c r="AA36" s="1254"/>
      <c r="AB36" s="1254"/>
      <c r="AC36" s="1254"/>
      <c r="AD36" s="1254"/>
      <c r="AE36" s="1254"/>
      <c r="AF36" s="1255"/>
      <c r="AG36" s="1171" t="s">
        <v>29</v>
      </c>
      <c r="AH36" s="1172"/>
      <c r="AI36" s="1172"/>
      <c r="AJ36" s="1172"/>
      <c r="AK36" s="1172"/>
      <c r="AL36" s="1173"/>
      <c r="AM36" s="1163"/>
      <c r="AN36" s="773"/>
      <c r="AO36" s="555"/>
      <c r="AP36" s="555"/>
      <c r="AQ36" s="555"/>
      <c r="AR36" s="555"/>
      <c r="AS36" s="556"/>
      <c r="AT36" s="76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row>
    <row r="37" spans="1:89" s="318" customFormat="1" ht="27.75" customHeight="1" thickBot="1">
      <c r="A37" s="1127"/>
      <c r="B37" s="1127"/>
      <c r="C37" s="1138"/>
      <c r="D37" s="1150"/>
      <c r="E37" s="1207"/>
      <c r="F37" s="1207"/>
      <c r="G37" s="1216"/>
      <c r="H37" s="1248"/>
      <c r="I37" s="1153"/>
      <c r="J37" s="1143"/>
      <c r="K37" s="1216"/>
      <c r="L37" s="1118"/>
      <c r="M37" s="1225"/>
      <c r="N37" s="1226"/>
      <c r="O37" s="1219"/>
      <c r="P37" s="1118"/>
      <c r="Q37" s="890"/>
      <c r="R37" s="909"/>
      <c r="S37" s="274">
        <v>0</v>
      </c>
      <c r="T37" s="286" t="s">
        <v>194</v>
      </c>
      <c r="U37" s="286"/>
      <c r="V37" s="286"/>
      <c r="W37" s="286"/>
      <c r="X37" s="286"/>
      <c r="Y37" s="288"/>
      <c r="Z37" s="288"/>
      <c r="AA37" s="283"/>
      <c r="AB37" s="286"/>
      <c r="AC37" s="261"/>
      <c r="AD37" s="261"/>
      <c r="AE37" s="274"/>
      <c r="AF37" s="304"/>
      <c r="AG37" s="1174"/>
      <c r="AH37" s="1175"/>
      <c r="AI37" s="1175"/>
      <c r="AJ37" s="1175"/>
      <c r="AK37" s="1175"/>
      <c r="AL37" s="1176"/>
      <c r="AM37" s="1163"/>
      <c r="AN37" s="774">
        <v>10</v>
      </c>
      <c r="AO37" s="558">
        <v>0</v>
      </c>
      <c r="AP37" s="558">
        <v>0</v>
      </c>
      <c r="AQ37" s="558">
        <v>0</v>
      </c>
      <c r="AR37" s="558">
        <v>0</v>
      </c>
      <c r="AS37" s="349">
        <v>0</v>
      </c>
      <c r="AT37" s="767">
        <v>0</v>
      </c>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row>
    <row r="38" spans="1:93" ht="33.75" customHeight="1">
      <c r="A38" s="1127"/>
      <c r="B38" s="1127"/>
      <c r="C38" s="1138"/>
      <c r="D38" s="1150"/>
      <c r="E38" s="1207"/>
      <c r="F38" s="1207"/>
      <c r="G38" s="1137" t="s">
        <v>96</v>
      </c>
      <c r="H38" s="1117" t="s">
        <v>236</v>
      </c>
      <c r="I38" s="1127" t="s">
        <v>308</v>
      </c>
      <c r="J38" s="1127" t="s">
        <v>307</v>
      </c>
      <c r="K38" s="35" t="s">
        <v>96</v>
      </c>
      <c r="L38" s="302" t="s">
        <v>309</v>
      </c>
      <c r="M38" s="275"/>
      <c r="N38" s="251"/>
      <c r="O38" s="94"/>
      <c r="P38" s="284"/>
      <c r="Q38" s="271"/>
      <c r="R38" s="271"/>
      <c r="S38" s="274"/>
      <c r="T38" s="286"/>
      <c r="U38" s="286"/>
      <c r="V38" s="286"/>
      <c r="W38" s="286"/>
      <c r="X38" s="286"/>
      <c r="Y38" s="288"/>
      <c r="Z38" s="288"/>
      <c r="AA38" s="283"/>
      <c r="AB38" s="286"/>
      <c r="AC38" s="261"/>
      <c r="AD38" s="261"/>
      <c r="AE38" s="274"/>
      <c r="AF38" s="304"/>
      <c r="AG38" s="1209">
        <v>52</v>
      </c>
      <c r="AH38" s="1210"/>
      <c r="AI38" s="1210"/>
      <c r="AJ38" s="1210"/>
      <c r="AK38" s="1210"/>
      <c r="AL38" s="1211"/>
      <c r="AM38" s="1163"/>
      <c r="AN38" s="771">
        <v>108</v>
      </c>
      <c r="AO38" s="339">
        <v>17</v>
      </c>
      <c r="AP38" s="339">
        <v>2</v>
      </c>
      <c r="AQ38" s="339">
        <v>2</v>
      </c>
      <c r="AR38" s="339">
        <v>1</v>
      </c>
      <c r="AS38" s="335">
        <v>0</v>
      </c>
      <c r="AT38" s="767">
        <v>0</v>
      </c>
      <c r="CL38" s="8"/>
      <c r="CM38" s="8"/>
      <c r="CN38" s="8"/>
      <c r="CO38" s="8"/>
    </row>
    <row r="39" spans="1:93" ht="63.75" customHeight="1">
      <c r="A39" s="1127"/>
      <c r="B39" s="1127"/>
      <c r="C39" s="1138"/>
      <c r="D39" s="1150"/>
      <c r="E39" s="1207"/>
      <c r="F39" s="1207"/>
      <c r="G39" s="1138"/>
      <c r="H39" s="1121"/>
      <c r="I39" s="1127"/>
      <c r="J39" s="1127"/>
      <c r="K39" s="1137">
        <v>0</v>
      </c>
      <c r="L39" s="1117" t="s">
        <v>194</v>
      </c>
      <c r="M39" s="1225" t="s">
        <v>0</v>
      </c>
      <c r="N39" s="1226" t="s">
        <v>1</v>
      </c>
      <c r="O39" s="1217">
        <v>0</v>
      </c>
      <c r="P39" s="1117" t="s">
        <v>194</v>
      </c>
      <c r="Q39" s="1123" t="s">
        <v>312</v>
      </c>
      <c r="R39" s="1126" t="s">
        <v>310</v>
      </c>
      <c r="S39" s="1217" t="s">
        <v>96</v>
      </c>
      <c r="T39" s="1117" t="s">
        <v>236</v>
      </c>
      <c r="U39" s="1123" t="s">
        <v>2</v>
      </c>
      <c r="V39" s="1126" t="s">
        <v>3</v>
      </c>
      <c r="W39" s="1217" t="s">
        <v>96</v>
      </c>
      <c r="X39" s="1227" t="s">
        <v>236</v>
      </c>
      <c r="Y39" s="1126" t="s">
        <v>312</v>
      </c>
      <c r="Z39" s="1126" t="s">
        <v>310</v>
      </c>
      <c r="AA39" s="1217">
        <v>1</v>
      </c>
      <c r="AB39" s="1117" t="s">
        <v>119</v>
      </c>
      <c r="AC39" s="1123" t="s">
        <v>311</v>
      </c>
      <c r="AD39" s="1126" t="s">
        <v>313</v>
      </c>
      <c r="AE39" s="100">
        <v>0</v>
      </c>
      <c r="AF39" s="136" t="s">
        <v>314</v>
      </c>
      <c r="AG39" s="1197" t="s">
        <v>438</v>
      </c>
      <c r="AH39" s="1198"/>
      <c r="AI39" s="1198"/>
      <c r="AJ39" s="1198"/>
      <c r="AK39" s="1198"/>
      <c r="AL39" s="1199"/>
      <c r="AM39" s="1163"/>
      <c r="AN39" s="772">
        <v>10</v>
      </c>
      <c r="AO39" s="559">
        <v>16</v>
      </c>
      <c r="AP39" s="559">
        <v>0</v>
      </c>
      <c r="AQ39" s="559">
        <v>2</v>
      </c>
      <c r="AR39" s="559">
        <v>1</v>
      </c>
      <c r="AS39" s="482">
        <v>0</v>
      </c>
      <c r="AT39" s="767">
        <v>0</v>
      </c>
      <c r="CL39" s="8"/>
      <c r="CM39" s="8"/>
      <c r="CN39" s="8"/>
      <c r="CO39" s="8"/>
    </row>
    <row r="40" spans="1:89" s="318" customFormat="1" ht="63.75" customHeight="1">
      <c r="A40" s="1127"/>
      <c r="B40" s="1127"/>
      <c r="C40" s="1138"/>
      <c r="D40" s="1150"/>
      <c r="E40" s="1207"/>
      <c r="F40" s="1207"/>
      <c r="G40" s="1138"/>
      <c r="H40" s="1121"/>
      <c r="I40" s="1127"/>
      <c r="J40" s="1127"/>
      <c r="K40" s="1138"/>
      <c r="L40" s="1121"/>
      <c r="M40" s="1225"/>
      <c r="N40" s="1226"/>
      <c r="O40" s="1218"/>
      <c r="P40" s="1121"/>
      <c r="Q40" s="1124"/>
      <c r="R40" s="1127"/>
      <c r="S40" s="1218"/>
      <c r="T40" s="1121"/>
      <c r="U40" s="1124"/>
      <c r="V40" s="1127"/>
      <c r="W40" s="1218"/>
      <c r="X40" s="1228"/>
      <c r="Y40" s="1127"/>
      <c r="Z40" s="1127"/>
      <c r="AA40" s="1219"/>
      <c r="AB40" s="1118"/>
      <c r="AC40" s="1153"/>
      <c r="AD40" s="1143"/>
      <c r="AE40" s="314" t="s">
        <v>96</v>
      </c>
      <c r="AF40" s="315" t="s">
        <v>315</v>
      </c>
      <c r="AG40" s="1200"/>
      <c r="AH40" s="1201"/>
      <c r="AI40" s="1201"/>
      <c r="AJ40" s="1201"/>
      <c r="AK40" s="1201"/>
      <c r="AL40" s="1202"/>
      <c r="AM40" s="1163"/>
      <c r="AN40" s="771"/>
      <c r="AO40" s="339"/>
      <c r="AP40" s="339"/>
      <c r="AQ40" s="339"/>
      <c r="AR40" s="339"/>
      <c r="AS40" s="335"/>
      <c r="AT40" s="76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row>
    <row r="41" spans="1:93" ht="63.75" customHeight="1" thickBot="1">
      <c r="A41" s="1127"/>
      <c r="B41" s="1127"/>
      <c r="C41" s="1138"/>
      <c r="D41" s="1150"/>
      <c r="E41" s="1207"/>
      <c r="F41" s="1207"/>
      <c r="G41" s="1138"/>
      <c r="H41" s="1121"/>
      <c r="I41" s="1127"/>
      <c r="J41" s="1127"/>
      <c r="K41" s="1138"/>
      <c r="L41" s="1121"/>
      <c r="M41" s="1225"/>
      <c r="N41" s="1226"/>
      <c r="O41" s="1218"/>
      <c r="P41" s="1121"/>
      <c r="Q41" s="1124"/>
      <c r="R41" s="1127"/>
      <c r="S41" s="1218"/>
      <c r="T41" s="1121"/>
      <c r="U41" s="1124"/>
      <c r="V41" s="1127"/>
      <c r="W41" s="1219"/>
      <c r="X41" s="1229"/>
      <c r="Y41" s="1143"/>
      <c r="Z41" s="1143"/>
      <c r="AA41" s="258" t="s">
        <v>61</v>
      </c>
      <c r="AB41" s="265" t="s">
        <v>120</v>
      </c>
      <c r="AC41" s="255"/>
      <c r="AD41" s="263"/>
      <c r="AE41" s="100"/>
      <c r="AF41" s="136"/>
      <c r="AG41" s="1168" t="s">
        <v>439</v>
      </c>
      <c r="AH41" s="1169"/>
      <c r="AI41" s="1169"/>
      <c r="AJ41" s="1169"/>
      <c r="AK41" s="1169"/>
      <c r="AL41" s="1170"/>
      <c r="AM41" s="1163"/>
      <c r="AN41" s="775">
        <v>1</v>
      </c>
      <c r="AO41" s="334">
        <v>1</v>
      </c>
      <c r="AP41" s="334">
        <v>0</v>
      </c>
      <c r="AQ41" s="334">
        <v>0</v>
      </c>
      <c r="AR41" s="334">
        <v>0</v>
      </c>
      <c r="AS41" s="483">
        <v>0</v>
      </c>
      <c r="AT41" s="767">
        <v>0</v>
      </c>
      <c r="CL41" s="8"/>
      <c r="CM41" s="8"/>
      <c r="CN41" s="8"/>
      <c r="CO41" s="8"/>
    </row>
    <row r="42" spans="1:89" s="318" customFormat="1" ht="33.75" customHeight="1" thickBot="1">
      <c r="A42" s="1127"/>
      <c r="B42" s="1127"/>
      <c r="C42" s="1138"/>
      <c r="D42" s="1150"/>
      <c r="E42" s="1207"/>
      <c r="F42" s="1207"/>
      <c r="G42" s="1138"/>
      <c r="H42" s="1121"/>
      <c r="I42" s="1127"/>
      <c r="J42" s="1127"/>
      <c r="K42" s="1138"/>
      <c r="L42" s="1121"/>
      <c r="M42" s="1225"/>
      <c r="N42" s="1226"/>
      <c r="O42" s="1218"/>
      <c r="P42" s="1121"/>
      <c r="Q42" s="1124"/>
      <c r="R42" s="1127"/>
      <c r="S42" s="1219"/>
      <c r="T42" s="1118"/>
      <c r="U42" s="1153"/>
      <c r="V42" s="1143"/>
      <c r="W42" s="319">
        <v>0</v>
      </c>
      <c r="X42" s="320" t="s">
        <v>194</v>
      </c>
      <c r="Y42" s="320"/>
      <c r="Z42" s="320"/>
      <c r="AA42" s="321"/>
      <c r="AB42" s="322"/>
      <c r="AC42" s="323"/>
      <c r="AD42" s="323"/>
      <c r="AE42" s="314"/>
      <c r="AF42" s="315"/>
      <c r="AG42" s="1182" t="s">
        <v>29</v>
      </c>
      <c r="AH42" s="1183"/>
      <c r="AI42" s="1183"/>
      <c r="AJ42" s="1183"/>
      <c r="AK42" s="1183"/>
      <c r="AL42" s="1184"/>
      <c r="AM42" s="1163"/>
      <c r="AN42" s="761"/>
      <c r="AO42" s="346"/>
      <c r="AP42" s="346"/>
      <c r="AQ42" s="346"/>
      <c r="AR42" s="346"/>
      <c r="AS42" s="347"/>
      <c r="AT42" s="76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row>
    <row r="43" spans="1:89" s="318" customFormat="1" ht="33.75" customHeight="1">
      <c r="A43" s="1127"/>
      <c r="B43" s="1127"/>
      <c r="C43" s="1138"/>
      <c r="D43" s="1150"/>
      <c r="E43" s="1207"/>
      <c r="F43" s="1207"/>
      <c r="G43" s="1138"/>
      <c r="H43" s="1121"/>
      <c r="I43" s="1127"/>
      <c r="J43" s="1127"/>
      <c r="K43" s="1138"/>
      <c r="L43" s="1121"/>
      <c r="M43" s="1225"/>
      <c r="N43" s="1226"/>
      <c r="O43" s="1218"/>
      <c r="P43" s="1121"/>
      <c r="Q43" s="1124"/>
      <c r="R43" s="1127"/>
      <c r="S43" s="1217">
        <v>0</v>
      </c>
      <c r="T43" s="1117" t="s">
        <v>194</v>
      </c>
      <c r="U43" s="1123" t="s">
        <v>311</v>
      </c>
      <c r="V43" s="1126" t="s">
        <v>313</v>
      </c>
      <c r="W43" s="314" t="s">
        <v>96</v>
      </c>
      <c r="X43" s="322" t="s">
        <v>315</v>
      </c>
      <c r="Y43" s="325"/>
      <c r="Z43" s="325"/>
      <c r="AA43" s="325"/>
      <c r="AB43" s="325"/>
      <c r="AC43" s="333"/>
      <c r="AD43" s="330"/>
      <c r="AE43" s="314"/>
      <c r="AF43" s="315"/>
      <c r="AG43" s="1185">
        <v>20001</v>
      </c>
      <c r="AH43" s="1186"/>
      <c r="AI43" s="1186"/>
      <c r="AJ43" s="1186"/>
      <c r="AK43" s="1186"/>
      <c r="AL43" s="1187"/>
      <c r="AM43" s="1163"/>
      <c r="AN43" s="771">
        <v>1</v>
      </c>
      <c r="AO43" s="339">
        <v>2</v>
      </c>
      <c r="AP43" s="339">
        <v>0</v>
      </c>
      <c r="AQ43" s="339">
        <v>0</v>
      </c>
      <c r="AR43" s="339">
        <v>0</v>
      </c>
      <c r="AS43" s="335">
        <v>0</v>
      </c>
      <c r="AT43" s="767">
        <v>0</v>
      </c>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row>
    <row r="44" spans="1:93" ht="33.75" customHeight="1">
      <c r="A44" s="1127"/>
      <c r="B44" s="1127"/>
      <c r="C44" s="1138"/>
      <c r="D44" s="1150"/>
      <c r="E44" s="1207"/>
      <c r="F44" s="1207"/>
      <c r="G44" s="1138"/>
      <c r="H44" s="1121"/>
      <c r="I44" s="1127"/>
      <c r="J44" s="1127"/>
      <c r="K44" s="1138"/>
      <c r="L44" s="1121"/>
      <c r="M44" s="1225"/>
      <c r="N44" s="1226"/>
      <c r="O44" s="1218"/>
      <c r="P44" s="1121"/>
      <c r="Q44" s="1153"/>
      <c r="R44" s="1143"/>
      <c r="S44" s="1219"/>
      <c r="T44" s="1118"/>
      <c r="U44" s="1153"/>
      <c r="V44" s="1143"/>
      <c r="W44" s="94">
        <v>0</v>
      </c>
      <c r="X44" s="1250" t="s">
        <v>318</v>
      </c>
      <c r="Y44" s="1250"/>
      <c r="Z44" s="1250"/>
      <c r="AA44" s="1250"/>
      <c r="AB44" s="1250"/>
      <c r="AC44" s="1250"/>
      <c r="AD44" s="1250"/>
      <c r="AE44" s="1250"/>
      <c r="AF44" s="1251"/>
      <c r="AG44" s="1188">
        <v>20000</v>
      </c>
      <c r="AH44" s="1189"/>
      <c r="AI44" s="1189"/>
      <c r="AJ44" s="1189"/>
      <c r="AK44" s="1189"/>
      <c r="AL44" s="1190"/>
      <c r="AM44" s="1163"/>
      <c r="AN44" s="771">
        <v>17</v>
      </c>
      <c r="AO44" s="339">
        <v>18</v>
      </c>
      <c r="AP44" s="339">
        <v>0</v>
      </c>
      <c r="AQ44" s="339">
        <v>1</v>
      </c>
      <c r="AR44" s="339">
        <v>6</v>
      </c>
      <c r="AS44" s="342">
        <v>0</v>
      </c>
      <c r="AT44" s="767">
        <v>0</v>
      </c>
      <c r="CL44" s="8"/>
      <c r="CM44" s="8"/>
      <c r="CN44" s="8"/>
      <c r="CO44" s="8"/>
    </row>
    <row r="45" spans="1:89" s="318" customFormat="1" ht="70.5" customHeight="1">
      <c r="A45" s="1127"/>
      <c r="B45" s="1127"/>
      <c r="C45" s="1138"/>
      <c r="D45" s="1150"/>
      <c r="E45" s="1207"/>
      <c r="F45" s="1207"/>
      <c r="G45" s="1138"/>
      <c r="H45" s="1121"/>
      <c r="I45" s="1127"/>
      <c r="J45" s="1127"/>
      <c r="K45" s="1138"/>
      <c r="L45" s="1121"/>
      <c r="M45" s="1225"/>
      <c r="N45" s="1226"/>
      <c r="O45" s="1217" t="s">
        <v>96</v>
      </c>
      <c r="P45" s="1117" t="s">
        <v>236</v>
      </c>
      <c r="Q45" s="889" t="s">
        <v>4</v>
      </c>
      <c r="R45" s="924" t="s">
        <v>310</v>
      </c>
      <c r="S45" s="1239" t="s">
        <v>96</v>
      </c>
      <c r="T45" s="1230" t="s">
        <v>236</v>
      </c>
      <c r="U45" s="1233" t="s">
        <v>5</v>
      </c>
      <c r="V45" s="1236" t="s">
        <v>3</v>
      </c>
      <c r="W45" s="1239" t="s">
        <v>96</v>
      </c>
      <c r="X45" s="1245" t="s">
        <v>236</v>
      </c>
      <c r="Y45" s="1233" t="s">
        <v>4</v>
      </c>
      <c r="Z45" s="1236" t="s">
        <v>310</v>
      </c>
      <c r="AA45" s="314">
        <v>1</v>
      </c>
      <c r="AB45" s="325" t="s">
        <v>119</v>
      </c>
      <c r="AC45" s="326"/>
      <c r="AD45" s="326"/>
      <c r="AE45" s="314"/>
      <c r="AF45" s="315"/>
      <c r="AG45" s="1191" t="s">
        <v>441</v>
      </c>
      <c r="AH45" s="1192"/>
      <c r="AI45" s="1192"/>
      <c r="AJ45" s="1192"/>
      <c r="AK45" s="1192"/>
      <c r="AL45" s="1193"/>
      <c r="AM45" s="1163"/>
      <c r="AN45" s="769"/>
      <c r="AO45" s="337"/>
      <c r="AP45" s="337"/>
      <c r="AQ45" s="337"/>
      <c r="AR45" s="337"/>
      <c r="AS45" s="342"/>
      <c r="AT45" s="76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row>
    <row r="46" spans="1:89" s="318" customFormat="1" ht="70.5" customHeight="1" thickBot="1">
      <c r="A46" s="1127"/>
      <c r="B46" s="1127"/>
      <c r="C46" s="1138"/>
      <c r="D46" s="1150"/>
      <c r="E46" s="1207"/>
      <c r="F46" s="1207"/>
      <c r="G46" s="1138"/>
      <c r="H46" s="1121"/>
      <c r="I46" s="1127"/>
      <c r="J46" s="1127"/>
      <c r="K46" s="1138"/>
      <c r="L46" s="1121"/>
      <c r="M46" s="1225"/>
      <c r="N46" s="1226"/>
      <c r="O46" s="1218"/>
      <c r="P46" s="1121"/>
      <c r="Q46" s="910"/>
      <c r="R46" s="899"/>
      <c r="S46" s="1241"/>
      <c r="T46" s="1231"/>
      <c r="U46" s="1234"/>
      <c r="V46" s="1237"/>
      <c r="W46" s="1240"/>
      <c r="X46" s="1246"/>
      <c r="Y46" s="1235"/>
      <c r="Z46" s="1238"/>
      <c r="AA46" s="314" t="s">
        <v>61</v>
      </c>
      <c r="AB46" s="322" t="s">
        <v>120</v>
      </c>
      <c r="AC46" s="326"/>
      <c r="AD46" s="326"/>
      <c r="AE46" s="314"/>
      <c r="AF46" s="315"/>
      <c r="AG46" s="1168" t="s">
        <v>439</v>
      </c>
      <c r="AH46" s="1169"/>
      <c r="AI46" s="1169"/>
      <c r="AJ46" s="1169"/>
      <c r="AK46" s="1169"/>
      <c r="AL46" s="1170"/>
      <c r="AM46" s="1163"/>
      <c r="AN46" s="772"/>
      <c r="AO46" s="559"/>
      <c r="AP46" s="559"/>
      <c r="AQ46" s="559"/>
      <c r="AR46" s="559"/>
      <c r="AS46" s="482"/>
      <c r="AT46" s="76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row>
    <row r="47" spans="1:89" s="318" customFormat="1" ht="70.5" customHeight="1">
      <c r="A47" s="1127"/>
      <c r="B47" s="1127"/>
      <c r="C47" s="1138"/>
      <c r="D47" s="1150"/>
      <c r="E47" s="1207"/>
      <c r="F47" s="1207"/>
      <c r="G47" s="1138"/>
      <c r="H47" s="1121"/>
      <c r="I47" s="1127"/>
      <c r="J47" s="1127"/>
      <c r="K47" s="1138"/>
      <c r="L47" s="1121"/>
      <c r="M47" s="1225"/>
      <c r="N47" s="1226"/>
      <c r="O47" s="1218"/>
      <c r="P47" s="1121"/>
      <c r="Q47" s="910"/>
      <c r="R47" s="899"/>
      <c r="S47" s="1240"/>
      <c r="T47" s="1232"/>
      <c r="U47" s="1235"/>
      <c r="V47" s="1238"/>
      <c r="W47" s="329">
        <v>0</v>
      </c>
      <c r="X47" s="1254" t="s">
        <v>194</v>
      </c>
      <c r="Y47" s="1254"/>
      <c r="Z47" s="1254"/>
      <c r="AA47" s="1254"/>
      <c r="AB47" s="1254"/>
      <c r="AC47" s="1254"/>
      <c r="AD47" s="1254"/>
      <c r="AE47" s="1254"/>
      <c r="AF47" s="1255"/>
      <c r="AG47" s="1171" t="s">
        <v>29</v>
      </c>
      <c r="AH47" s="1172"/>
      <c r="AI47" s="1172"/>
      <c r="AJ47" s="1172"/>
      <c r="AK47" s="1172"/>
      <c r="AL47" s="1173"/>
      <c r="AM47" s="1163"/>
      <c r="AN47" s="773"/>
      <c r="AO47" s="555"/>
      <c r="AP47" s="555"/>
      <c r="AQ47" s="555"/>
      <c r="AR47" s="555"/>
      <c r="AS47" s="556"/>
      <c r="AT47" s="76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row>
    <row r="48" spans="1:89" s="318" customFormat="1" ht="70.5" customHeight="1" thickBot="1">
      <c r="A48" s="1127"/>
      <c r="B48" s="1127"/>
      <c r="C48" s="1138"/>
      <c r="D48" s="1244"/>
      <c r="E48" s="1223"/>
      <c r="F48" s="1223"/>
      <c r="G48" s="1216"/>
      <c r="H48" s="1118"/>
      <c r="I48" s="1143"/>
      <c r="J48" s="1143"/>
      <c r="K48" s="1216"/>
      <c r="L48" s="1118"/>
      <c r="M48" s="1225"/>
      <c r="N48" s="1226"/>
      <c r="O48" s="1219"/>
      <c r="P48" s="1118"/>
      <c r="Q48" s="890"/>
      <c r="R48" s="909"/>
      <c r="S48" s="274">
        <v>0</v>
      </c>
      <c r="T48" s="286" t="s">
        <v>194</v>
      </c>
      <c r="U48" s="286"/>
      <c r="V48" s="286"/>
      <c r="W48" s="286"/>
      <c r="X48" s="286"/>
      <c r="Y48" s="288"/>
      <c r="Z48" s="288"/>
      <c r="AA48" s="283"/>
      <c r="AB48" s="286"/>
      <c r="AC48" s="261"/>
      <c r="AD48" s="261"/>
      <c r="AE48" s="274"/>
      <c r="AF48" s="304"/>
      <c r="AG48" s="1174"/>
      <c r="AH48" s="1175"/>
      <c r="AI48" s="1175"/>
      <c r="AJ48" s="1175"/>
      <c r="AK48" s="1175"/>
      <c r="AL48" s="1176"/>
      <c r="AM48" s="1163"/>
      <c r="AN48" s="774">
        <v>1</v>
      </c>
      <c r="AO48" s="558">
        <v>0</v>
      </c>
      <c r="AP48" s="558">
        <v>0</v>
      </c>
      <c r="AQ48" s="558">
        <v>0</v>
      </c>
      <c r="AR48" s="558">
        <v>0</v>
      </c>
      <c r="AS48" s="349">
        <v>0</v>
      </c>
      <c r="AT48" s="767">
        <v>0</v>
      </c>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row>
    <row r="49" spans="1:46" ht="73.5" customHeight="1" thickBot="1">
      <c r="A49" s="1127"/>
      <c r="B49" s="1127"/>
      <c r="C49" s="1137">
        <v>0</v>
      </c>
      <c r="D49" s="1117" t="s">
        <v>194</v>
      </c>
      <c r="E49" s="1123" t="s">
        <v>346</v>
      </c>
      <c r="F49" s="1126" t="s">
        <v>345</v>
      </c>
      <c r="G49" s="95" t="s">
        <v>96</v>
      </c>
      <c r="H49" s="1257" t="s">
        <v>316</v>
      </c>
      <c r="I49" s="1257"/>
      <c r="J49" s="1257"/>
      <c r="K49" s="1257"/>
      <c r="L49" s="1257"/>
      <c r="M49" s="1257"/>
      <c r="N49" s="1257"/>
      <c r="O49" s="1257"/>
      <c r="P49" s="1257"/>
      <c r="Q49" s="1257"/>
      <c r="R49" s="1257"/>
      <c r="S49" s="1257"/>
      <c r="T49" s="1257"/>
      <c r="U49" s="1257"/>
      <c r="V49" s="1257"/>
      <c r="W49" s="1257"/>
      <c r="X49" s="1257"/>
      <c r="Y49" s="1257"/>
      <c r="Z49" s="1257"/>
      <c r="AA49" s="1257"/>
      <c r="AB49" s="1257"/>
      <c r="AC49" s="1257"/>
      <c r="AD49" s="1257"/>
      <c r="AE49" s="1257"/>
      <c r="AF49" s="1258"/>
      <c r="AG49" s="985">
        <v>20000</v>
      </c>
      <c r="AH49" s="986"/>
      <c r="AI49" s="986"/>
      <c r="AJ49" s="986"/>
      <c r="AK49" s="986"/>
      <c r="AL49" s="987"/>
      <c r="AM49" s="1163"/>
      <c r="AN49" s="776">
        <v>0</v>
      </c>
      <c r="AO49" s="143">
        <v>1299</v>
      </c>
      <c r="AP49" s="143">
        <v>260</v>
      </c>
      <c r="AQ49" s="143">
        <v>160</v>
      </c>
      <c r="AR49" s="143">
        <v>129</v>
      </c>
      <c r="AS49" s="122">
        <v>0</v>
      </c>
      <c r="AT49" s="53">
        <v>0</v>
      </c>
    </row>
    <row r="50" spans="1:46" ht="73.5" customHeight="1" thickBot="1">
      <c r="A50" s="1127"/>
      <c r="B50" s="1127"/>
      <c r="C50" s="1139"/>
      <c r="D50" s="1122"/>
      <c r="E50" s="1125"/>
      <c r="F50" s="1128"/>
      <c r="G50" s="48">
        <v>0</v>
      </c>
      <c r="H50" s="1252" t="s">
        <v>296</v>
      </c>
      <c r="I50" s="1252"/>
      <c r="J50" s="1252"/>
      <c r="K50" s="1252"/>
      <c r="L50" s="1252"/>
      <c r="M50" s="1252"/>
      <c r="N50" s="1252"/>
      <c r="O50" s="1252"/>
      <c r="P50" s="1252"/>
      <c r="Q50" s="1252"/>
      <c r="R50" s="1252"/>
      <c r="S50" s="1252"/>
      <c r="T50" s="1252"/>
      <c r="U50" s="1252"/>
      <c r="V50" s="1252"/>
      <c r="W50" s="1252"/>
      <c r="X50" s="1252"/>
      <c r="Y50" s="1252"/>
      <c r="Z50" s="1252"/>
      <c r="AA50" s="1252"/>
      <c r="AB50" s="1252"/>
      <c r="AC50" s="1252"/>
      <c r="AD50" s="1252"/>
      <c r="AE50" s="1252"/>
      <c r="AF50" s="1253"/>
      <c r="AG50" s="1182" t="s">
        <v>29</v>
      </c>
      <c r="AH50" s="1183"/>
      <c r="AI50" s="1183"/>
      <c r="AJ50" s="1184"/>
      <c r="AK50" s="1177">
        <v>0</v>
      </c>
      <c r="AL50" s="1178"/>
      <c r="AM50" s="1164"/>
      <c r="AN50" s="761">
        <v>1</v>
      </c>
      <c r="AO50" s="346">
        <v>0</v>
      </c>
      <c r="AP50" s="346">
        <v>14</v>
      </c>
      <c r="AQ50" s="347">
        <v>0</v>
      </c>
      <c r="AR50" s="145">
        <v>10851</v>
      </c>
      <c r="AS50" s="117">
        <v>56</v>
      </c>
      <c r="AT50" s="236">
        <v>3059</v>
      </c>
    </row>
    <row r="51" spans="33:46" ht="12.75">
      <c r="AG51" s="33"/>
      <c r="AH51" s="33"/>
      <c r="AI51" s="33"/>
      <c r="AJ51" s="33"/>
      <c r="AK51" s="33"/>
      <c r="AL51" s="33"/>
      <c r="AM51" s="33"/>
      <c r="AN51" s="50"/>
      <c r="AO51" s="50"/>
      <c r="AP51" s="50"/>
      <c r="AQ51" s="50"/>
      <c r="AR51" s="50"/>
      <c r="AS51" s="50"/>
      <c r="AT51" s="50"/>
    </row>
    <row r="53" spans="1:93" s="305" customFormat="1"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5"/>
      <c r="AO53" s="5"/>
      <c r="AP53" s="5"/>
      <c r="AQ53" s="5"/>
      <c r="AR53" s="5"/>
      <c r="AS53" s="27"/>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row>
    <row r="54" spans="1:93" s="305" customFormat="1"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5"/>
      <c r="AO54" s="5"/>
      <c r="AP54" s="5"/>
      <c r="AQ54" s="5"/>
      <c r="AR54" s="5"/>
      <c r="AS54" s="27"/>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row>
    <row r="55" spans="1:93" s="305" customFormat="1"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5"/>
      <c r="AO55" s="5"/>
      <c r="AP55" s="5"/>
      <c r="AQ55" s="5"/>
      <c r="AR55" s="5"/>
      <c r="AS55" s="27"/>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row>
    <row r="56" spans="1:93" s="305" customFormat="1"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5"/>
      <c r="AO56" s="5"/>
      <c r="AP56" s="5"/>
      <c r="AQ56" s="5"/>
      <c r="AR56" s="5"/>
      <c r="AS56" s="27"/>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row>
    <row r="57" spans="1:93" s="305" customFormat="1"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5"/>
      <c r="AO57" s="5"/>
      <c r="AP57" s="5"/>
      <c r="AQ57" s="5"/>
      <c r="AR57" s="5"/>
      <c r="AS57" s="27"/>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row>
    <row r="58" spans="1:93" s="305" customFormat="1"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5"/>
      <c r="AO58" s="5"/>
      <c r="AP58" s="5"/>
      <c r="AQ58" s="5"/>
      <c r="AR58" s="5"/>
      <c r="AS58" s="27"/>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row>
    <row r="59" spans="1:93" s="305" customFormat="1"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5"/>
      <c r="AO59" s="5"/>
      <c r="AP59" s="5"/>
      <c r="AQ59" s="5"/>
      <c r="AR59" s="5"/>
      <c r="AS59" s="27"/>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row>
    <row r="60" spans="1:93" s="305" customFormat="1"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5"/>
      <c r="AO60" s="5"/>
      <c r="AP60" s="5"/>
      <c r="AQ60" s="5"/>
      <c r="AR60" s="5"/>
      <c r="AS60" s="27"/>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row>
    <row r="61" spans="1:93" s="305" customFormat="1"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5"/>
      <c r="AO61" s="5"/>
      <c r="AP61" s="5"/>
      <c r="AQ61" s="5"/>
      <c r="AR61" s="5"/>
      <c r="AS61" s="27"/>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row>
    <row r="62" spans="1:93" s="305" customFormat="1"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5"/>
      <c r="AO62" s="5"/>
      <c r="AP62" s="5"/>
      <c r="AQ62" s="5"/>
      <c r="AR62" s="5"/>
      <c r="AS62" s="27"/>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row>
    <row r="63" spans="1:93" s="305" customFormat="1"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5"/>
      <c r="AO63" s="5"/>
      <c r="AP63" s="5"/>
      <c r="AQ63" s="5"/>
      <c r="AR63" s="5"/>
      <c r="AS63" s="27"/>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row>
    <row r="64" spans="1:93" s="305" customFormat="1"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5"/>
      <c r="AO64" s="5"/>
      <c r="AP64" s="5"/>
      <c r="AQ64" s="5"/>
      <c r="AR64" s="5"/>
      <c r="AS64" s="27"/>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row>
    <row r="65" spans="1:93" s="305" customFormat="1"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5"/>
      <c r="AO65" s="5"/>
      <c r="AP65" s="5"/>
      <c r="AQ65" s="5"/>
      <c r="AR65" s="5"/>
      <c r="AS65" s="27"/>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row>
    <row r="66" spans="1:93" s="305" customFormat="1"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5"/>
      <c r="AO66" s="5"/>
      <c r="AP66" s="5"/>
      <c r="AQ66" s="5"/>
      <c r="AR66" s="5"/>
      <c r="AS66" s="27"/>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row>
  </sheetData>
  <sheetProtection/>
  <mergeCells count="142">
    <mergeCell ref="X33:AF33"/>
    <mergeCell ref="H49:AF49"/>
    <mergeCell ref="AS6:AS11"/>
    <mergeCell ref="AT6:AT12"/>
    <mergeCell ref="A15:AT15"/>
    <mergeCell ref="A16:AT16"/>
    <mergeCell ref="A17:AT17"/>
    <mergeCell ref="AQ10:AQ11"/>
    <mergeCell ref="AR9:AR11"/>
    <mergeCell ref="H50:AF50"/>
    <mergeCell ref="AG50:AJ50"/>
    <mergeCell ref="X47:AF47"/>
    <mergeCell ref="X36:AF36"/>
    <mergeCell ref="U45:U47"/>
    <mergeCell ref="V45:V47"/>
    <mergeCell ref="W45:W46"/>
    <mergeCell ref="X45:X46"/>
    <mergeCell ref="Y45:Y46"/>
    <mergeCell ref="Z45:Z46"/>
    <mergeCell ref="O45:O48"/>
    <mergeCell ref="P45:P48"/>
    <mergeCell ref="Q45:Q48"/>
    <mergeCell ref="R45:R48"/>
    <mergeCell ref="S45:S47"/>
    <mergeCell ref="T45:T47"/>
    <mergeCell ref="AB39:AB40"/>
    <mergeCell ref="AC39:AC40"/>
    <mergeCell ref="AD39:AD40"/>
    <mergeCell ref="S43:S44"/>
    <mergeCell ref="T43:T44"/>
    <mergeCell ref="U43:U44"/>
    <mergeCell ref="V43:V44"/>
    <mergeCell ref="X44:AF44"/>
    <mergeCell ref="V39:V42"/>
    <mergeCell ref="W39:W41"/>
    <mergeCell ref="P39:P44"/>
    <mergeCell ref="Q39:Q44"/>
    <mergeCell ref="R39:R44"/>
    <mergeCell ref="S39:S42"/>
    <mergeCell ref="T39:T42"/>
    <mergeCell ref="U39:U42"/>
    <mergeCell ref="L39:L48"/>
    <mergeCell ref="E27:E48"/>
    <mergeCell ref="F27:F48"/>
    <mergeCell ref="G27:G37"/>
    <mergeCell ref="H27:H37"/>
    <mergeCell ref="K28:K37"/>
    <mergeCell ref="L28:L37"/>
    <mergeCell ref="I27:I37"/>
    <mergeCell ref="J27:J37"/>
    <mergeCell ref="X34:X35"/>
    <mergeCell ref="Y34:Y35"/>
    <mergeCell ref="X39:X41"/>
    <mergeCell ref="Y39:Y41"/>
    <mergeCell ref="Z39:Z41"/>
    <mergeCell ref="AA39:AA40"/>
    <mergeCell ref="Q34:Q37"/>
    <mergeCell ref="R34:R37"/>
    <mergeCell ref="S34:S36"/>
    <mergeCell ref="A27:A50"/>
    <mergeCell ref="C49:C50"/>
    <mergeCell ref="D49:D50"/>
    <mergeCell ref="B27:B50"/>
    <mergeCell ref="C27:C48"/>
    <mergeCell ref="D27:D48"/>
    <mergeCell ref="I38:I48"/>
    <mergeCell ref="AC28:AC29"/>
    <mergeCell ref="AD28:AD29"/>
    <mergeCell ref="T34:T36"/>
    <mergeCell ref="U34:U36"/>
    <mergeCell ref="V34:V36"/>
    <mergeCell ref="W34:W35"/>
    <mergeCell ref="T32:T33"/>
    <mergeCell ref="U32:U33"/>
    <mergeCell ref="V32:V33"/>
    <mergeCell ref="Z34:Z35"/>
    <mergeCell ref="W28:W30"/>
    <mergeCell ref="X28:X30"/>
    <mergeCell ref="Y28:Y30"/>
    <mergeCell ref="Z28:Z30"/>
    <mergeCell ref="AA28:AA29"/>
    <mergeCell ref="AB28:AB29"/>
    <mergeCell ref="Q28:Q33"/>
    <mergeCell ref="R28:R33"/>
    <mergeCell ref="S28:S31"/>
    <mergeCell ref="T28:T31"/>
    <mergeCell ref="U28:U31"/>
    <mergeCell ref="V28:V31"/>
    <mergeCell ref="S32:S33"/>
    <mergeCell ref="E49:E50"/>
    <mergeCell ref="F49:F50"/>
    <mergeCell ref="J38:J48"/>
    <mergeCell ref="AR6:AR8"/>
    <mergeCell ref="AQ7:AQ8"/>
    <mergeCell ref="AG21:AL21"/>
    <mergeCell ref="AN21:AS21"/>
    <mergeCell ref="AG22:AL22"/>
    <mergeCell ref="M28:M37"/>
    <mergeCell ref="N28:N37"/>
    <mergeCell ref="G38:G48"/>
    <mergeCell ref="H38:H48"/>
    <mergeCell ref="O28:O33"/>
    <mergeCell ref="P28:P33"/>
    <mergeCell ref="O34:O37"/>
    <mergeCell ref="P34:P37"/>
    <mergeCell ref="M39:M48"/>
    <mergeCell ref="N39:N48"/>
    <mergeCell ref="O39:O44"/>
    <mergeCell ref="K39:K48"/>
    <mergeCell ref="AG27:AL27"/>
    <mergeCell ref="AM22:AM26"/>
    <mergeCell ref="AN22:AS22"/>
    <mergeCell ref="AT22:AT26"/>
    <mergeCell ref="AG23:AL23"/>
    <mergeCell ref="AN23:AS23"/>
    <mergeCell ref="AM27:AM50"/>
    <mergeCell ref="AG19:AM19"/>
    <mergeCell ref="AN19:AT19"/>
    <mergeCell ref="AG20:AM20"/>
    <mergeCell ref="AN20:AT20"/>
    <mergeCell ref="AG24:AL24"/>
    <mergeCell ref="AN24:AS24"/>
    <mergeCell ref="AG28:AL28"/>
    <mergeCell ref="AG29:AL29"/>
    <mergeCell ref="AG30:AL30"/>
    <mergeCell ref="AG39:AL40"/>
    <mergeCell ref="AG41:AL41"/>
    <mergeCell ref="AG31:AL31"/>
    <mergeCell ref="AG32:AL32"/>
    <mergeCell ref="AG34:AL34"/>
    <mergeCell ref="AG33:AL33"/>
    <mergeCell ref="AG38:AL38"/>
    <mergeCell ref="AG46:AL46"/>
    <mergeCell ref="AG47:AL48"/>
    <mergeCell ref="AG49:AL49"/>
    <mergeCell ref="AK50:AL50"/>
    <mergeCell ref="AG35:AL35"/>
    <mergeCell ref="AG36:AL37"/>
    <mergeCell ref="AG42:AL42"/>
    <mergeCell ref="AG43:AL43"/>
    <mergeCell ref="AG44:AL44"/>
    <mergeCell ref="AG45:AL45"/>
  </mergeCells>
  <printOptions horizontalCentered="1" verticalCentered="1"/>
  <pageMargins left="0" right="0" top="0" bottom="0" header="0" footer="0"/>
  <pageSetup fitToHeight="1" fitToWidth="1" horizontalDpi="600" verticalDpi="600" orientation="landscape" paperSize="9" scale="35" r:id="rId1"/>
  <headerFooter alignWithMargins="0">
    <oddHeader>&amp;C&amp;"Arial,Bold"&amp;12PWEEKFT IT00</oddHeader>
  </headerFooter>
  <rowBreaks count="1" manualBreakCount="1">
    <brk id="18" max="46" man="1"/>
  </rowBreaks>
</worksheet>
</file>

<file path=xl/worksheets/sheet6.xml><?xml version="1.0" encoding="utf-8"?>
<worksheet xmlns="http://schemas.openxmlformats.org/spreadsheetml/2006/main" xmlns:r="http://schemas.openxmlformats.org/officeDocument/2006/relationships">
  <sheetPr>
    <pageSetUpPr fitToPage="1"/>
  </sheetPr>
  <dimension ref="A1:CS50"/>
  <sheetViews>
    <sheetView view="pageBreakPreview" zoomScale="75" zoomScaleSheetLayoutView="75" zoomScalePageLayoutView="0" workbookViewId="0" topLeftCell="A3">
      <selection activeCell="AT27" sqref="AT27:AT48"/>
    </sheetView>
  </sheetViews>
  <sheetFormatPr defaultColWidth="9.140625" defaultRowHeight="12.75"/>
  <cols>
    <col min="1" max="1" width="10.7109375" style="8" customWidth="1"/>
    <col min="2" max="8" width="9.140625" style="8" customWidth="1"/>
    <col min="9" max="9" width="5.00390625" style="8" customWidth="1"/>
    <col min="10" max="10" width="5.28125" style="8" customWidth="1"/>
    <col min="11" max="11" width="3.140625" style="8" customWidth="1"/>
    <col min="12" max="12" width="6.57421875" style="8" customWidth="1"/>
    <col min="13" max="13" width="3.7109375" style="8" customWidth="1"/>
    <col min="14" max="14" width="5.421875" style="8" customWidth="1"/>
    <col min="15" max="15" width="4.00390625" style="8" customWidth="1"/>
    <col min="16" max="16" width="6.00390625" style="8" customWidth="1"/>
    <col min="17" max="17" width="4.7109375" style="8" customWidth="1"/>
    <col min="18" max="18" width="5.28125" style="8" customWidth="1"/>
    <col min="19" max="19" width="5.00390625" style="8" customWidth="1"/>
    <col min="20" max="20" width="6.140625" style="8" customWidth="1"/>
    <col min="21" max="21" width="4.8515625" style="8" customWidth="1"/>
    <col min="22" max="22" width="9.28125" style="8" customWidth="1"/>
    <col min="23" max="23" width="4.57421875" style="8" customWidth="1"/>
    <col min="24" max="24" width="5.7109375" style="8" customWidth="1"/>
    <col min="25" max="25" width="5.28125" style="8" customWidth="1"/>
    <col min="26" max="26" width="6.00390625" style="8" customWidth="1"/>
    <col min="27" max="27" width="5.421875" style="8" customWidth="1"/>
    <col min="28" max="28" width="5.00390625" style="8" customWidth="1"/>
    <col min="29" max="29" width="8.00390625" style="8" customWidth="1"/>
    <col min="30" max="30" width="7.140625" style="8" customWidth="1"/>
    <col min="31" max="31" width="7.57421875" style="8" customWidth="1"/>
    <col min="32" max="32" width="19.421875" style="8" customWidth="1"/>
    <col min="33" max="33" width="12.28125" style="8" bestFit="1" customWidth="1"/>
    <col min="34" max="35" width="12.28125" style="8" customWidth="1"/>
    <col min="36" max="36" width="13.8515625" style="8" customWidth="1"/>
    <col min="37" max="37" width="13.421875" style="8" customWidth="1"/>
    <col min="38" max="38" width="26.00390625" style="8" customWidth="1"/>
    <col min="39" max="39" width="11.7109375" style="8" customWidth="1"/>
    <col min="40" max="40" width="12.28125" style="5" bestFit="1" customWidth="1"/>
    <col min="41" max="42" width="12.28125" style="5" customWidth="1"/>
    <col min="43" max="43" width="14.7109375" style="5" customWidth="1"/>
    <col min="44" max="44" width="13.421875" style="5" customWidth="1"/>
    <col min="45" max="45" width="11.57421875" style="27" customWidth="1"/>
    <col min="46" max="46" width="10.28125" style="28" customWidth="1"/>
    <col min="47" max="97" width="9.140625" style="28" customWidth="1"/>
    <col min="98" max="16384" width="9.140625" style="8" customWidth="1"/>
  </cols>
  <sheetData>
    <row r="1" spans="1:46" ht="12.75">
      <c r="A1" s="1" t="s">
        <v>471</v>
      </c>
      <c r="E1" s="1"/>
      <c r="I1" s="2"/>
      <c r="J1" s="2"/>
      <c r="K1" s="2"/>
      <c r="L1" s="2"/>
      <c r="P1" s="2"/>
      <c r="AH1" s="305"/>
      <c r="AI1" s="305"/>
      <c r="AJ1" s="305"/>
      <c r="AK1" s="305"/>
      <c r="AL1" s="305"/>
      <c r="AM1" s="305"/>
      <c r="AN1" s="305"/>
      <c r="AO1" s="305"/>
      <c r="AP1" s="305"/>
      <c r="AQ1" s="305"/>
      <c r="AR1" s="305"/>
      <c r="AS1" s="305"/>
      <c r="AT1" s="305"/>
    </row>
    <row r="2" spans="1:46" ht="12.75">
      <c r="A2" s="563" t="s">
        <v>444</v>
      </c>
      <c r="E2" s="1"/>
      <c r="I2" s="2"/>
      <c r="J2" s="2"/>
      <c r="K2" s="2"/>
      <c r="L2" s="2"/>
      <c r="P2" s="2"/>
      <c r="AH2" s="305"/>
      <c r="AI2" s="305"/>
      <c r="AJ2" s="305"/>
      <c r="AK2" s="305"/>
      <c r="AL2" s="305"/>
      <c r="AM2" s="305"/>
      <c r="AN2" s="305"/>
      <c r="AO2" s="305"/>
      <c r="AP2" s="305"/>
      <c r="AQ2" s="305"/>
      <c r="AR2" s="305"/>
      <c r="AS2" s="305"/>
      <c r="AT2" s="305"/>
    </row>
    <row r="3" spans="1:46" ht="12.75">
      <c r="A3" t="s">
        <v>27</v>
      </c>
      <c r="B3" t="s">
        <v>58</v>
      </c>
      <c r="I3" s="2"/>
      <c r="J3" s="2"/>
      <c r="K3" s="2"/>
      <c r="L3" s="2"/>
      <c r="P3" s="2"/>
      <c r="AH3" s="305"/>
      <c r="AI3" s="305"/>
      <c r="AJ3" s="305"/>
      <c r="AK3" s="305"/>
      <c r="AL3" s="305"/>
      <c r="AM3" s="305"/>
      <c r="AN3" s="305"/>
      <c r="AO3" s="305"/>
      <c r="AP3" s="305"/>
      <c r="AQ3" s="305"/>
      <c r="AR3" s="305"/>
      <c r="AS3" s="305"/>
      <c r="AT3" s="305"/>
    </row>
    <row r="4" spans="9:46" ht="12.75">
      <c r="I4" s="2"/>
      <c r="J4" s="2"/>
      <c r="K4" s="2"/>
      <c r="L4" s="2"/>
      <c r="P4" s="2"/>
      <c r="AH4" s="305"/>
      <c r="AI4" s="305"/>
      <c r="AJ4" s="305"/>
      <c r="AK4" s="305"/>
      <c r="AL4" s="305"/>
      <c r="AM4" s="305"/>
      <c r="AN4" s="305"/>
      <c r="AO4" s="305"/>
      <c r="AP4" s="305"/>
      <c r="AQ4" s="305"/>
      <c r="AR4" s="305"/>
      <c r="AS4" s="305"/>
      <c r="AT4" s="305"/>
    </row>
    <row r="5" spans="2:46" ht="12.75">
      <c r="B5" s="3"/>
      <c r="F5" s="3"/>
      <c r="I5" s="2"/>
      <c r="J5" s="2"/>
      <c r="K5" s="2"/>
      <c r="L5" s="2"/>
      <c r="P5" s="2"/>
      <c r="AG5" s="28"/>
      <c r="AH5" s="305"/>
      <c r="AI5" s="305"/>
      <c r="AJ5" s="305"/>
      <c r="AK5" s="305"/>
      <c r="AL5" s="305"/>
      <c r="AM5" s="305"/>
      <c r="AN5" s="305"/>
      <c r="AO5" s="305"/>
      <c r="AP5" s="305"/>
      <c r="AQ5" s="305"/>
      <c r="AR5" s="305"/>
      <c r="AS5" s="305"/>
      <c r="AT5" s="305"/>
    </row>
    <row r="6" spans="1:46" ht="12.75">
      <c r="A6" s="4">
        <v>-1</v>
      </c>
      <c r="B6" s="5"/>
      <c r="C6" s="4" t="s">
        <v>28</v>
      </c>
      <c r="D6" s="6"/>
      <c r="E6" s="4"/>
      <c r="F6" s="5"/>
      <c r="G6" s="4"/>
      <c r="H6" s="6"/>
      <c r="I6" s="7"/>
      <c r="J6" s="7"/>
      <c r="K6" s="7"/>
      <c r="L6" s="7"/>
      <c r="M6" s="6"/>
      <c r="N6" s="6"/>
      <c r="O6" s="6"/>
      <c r="P6" s="7"/>
      <c r="Q6" s="10"/>
      <c r="R6" s="10"/>
      <c r="S6" s="10"/>
      <c r="T6" s="10"/>
      <c r="U6" s="10"/>
      <c r="Y6" s="5"/>
      <c r="Z6" s="5"/>
      <c r="AA6" s="5"/>
      <c r="AB6" s="5"/>
      <c r="AG6" s="28"/>
      <c r="AH6" s="308"/>
      <c r="AI6" s="90"/>
      <c r="AJ6" s="305"/>
      <c r="AK6" s="305"/>
      <c r="AL6" s="90"/>
      <c r="AM6" s="305"/>
      <c r="AN6" s="305"/>
      <c r="AO6" s="305"/>
      <c r="AP6" s="11">
        <f>SUM(AT27:AT50)</f>
        <v>3059</v>
      </c>
      <c r="AQ6" s="56">
        <f>SUM(AP6)</f>
        <v>3059</v>
      </c>
      <c r="AR6" s="56">
        <f>SUM(AQ6)</f>
        <v>3059</v>
      </c>
      <c r="AS6" s="56">
        <f>SUM(AR6)</f>
        <v>3059</v>
      </c>
      <c r="AT6" s="56">
        <f>SUM(AS6)</f>
        <v>3059</v>
      </c>
    </row>
    <row r="7" spans="1:46" ht="12.75">
      <c r="A7" s="9">
        <v>0</v>
      </c>
      <c r="B7" s="5"/>
      <c r="C7" s="297" t="s">
        <v>451</v>
      </c>
      <c r="D7" s="6"/>
      <c r="E7" s="6"/>
      <c r="F7" s="6"/>
      <c r="G7" s="6"/>
      <c r="H7" s="6"/>
      <c r="I7" s="7"/>
      <c r="J7" s="7"/>
      <c r="K7" s="7"/>
      <c r="L7" s="7"/>
      <c r="M7" s="6"/>
      <c r="N7" s="6"/>
      <c r="O7" s="6"/>
      <c r="P7" s="7"/>
      <c r="Q7" s="10"/>
      <c r="R7" s="10"/>
      <c r="S7" s="10"/>
      <c r="T7" s="10"/>
      <c r="U7" s="10"/>
      <c r="Y7" s="5"/>
      <c r="Z7" s="5"/>
      <c r="AA7" s="5"/>
      <c r="AB7" s="5"/>
      <c r="AG7" s="28"/>
      <c r="AH7" s="308"/>
      <c r="AI7" s="90"/>
      <c r="AJ7" s="90"/>
      <c r="AK7" s="305"/>
      <c r="AL7" s="90"/>
      <c r="AM7" s="305"/>
      <c r="AN7" s="305"/>
      <c r="AO7" s="305"/>
      <c r="AP7" s="106">
        <f>SUM(AR50:AS50,AN33:AS33)</f>
        <v>16440</v>
      </c>
      <c r="AQ7" s="57">
        <f>SUM(AP7)</f>
        <v>16440</v>
      </c>
      <c r="AR7" s="1220">
        <f>SUM(AQ7:AQ9)</f>
        <v>17009</v>
      </c>
      <c r="AS7" s="1156">
        <f>SUM(AR7:AR12)</f>
        <v>19182</v>
      </c>
      <c r="AT7" s="1159">
        <f>SUM(AS7:AS13)</f>
        <v>19209</v>
      </c>
    </row>
    <row r="8" spans="1:46" ht="12.75">
      <c r="A8" s="341" t="s">
        <v>339</v>
      </c>
      <c r="B8" s="13"/>
      <c r="C8" s="267" t="s">
        <v>290</v>
      </c>
      <c r="D8" s="267"/>
      <c r="E8" s="267"/>
      <c r="F8" s="267"/>
      <c r="G8" s="267"/>
      <c r="H8" s="14"/>
      <c r="I8" s="19"/>
      <c r="J8" s="19"/>
      <c r="K8" s="19"/>
      <c r="L8" s="19"/>
      <c r="M8" s="14"/>
      <c r="N8" s="14"/>
      <c r="O8" s="14"/>
      <c r="P8" s="19"/>
      <c r="Q8" s="15"/>
      <c r="R8" s="15"/>
      <c r="S8" s="15"/>
      <c r="T8" s="15"/>
      <c r="U8" s="15"/>
      <c r="Y8" s="5"/>
      <c r="Z8" s="5"/>
      <c r="AA8" s="5"/>
      <c r="AB8" s="5"/>
      <c r="AG8" s="28"/>
      <c r="AH8" s="305"/>
      <c r="AI8" s="305"/>
      <c r="AJ8" s="305"/>
      <c r="AK8" s="305"/>
      <c r="AL8" s="305"/>
      <c r="AM8" s="305"/>
      <c r="AN8" s="305"/>
      <c r="AO8" s="305"/>
      <c r="AP8" s="17">
        <f>SUM(AN28:AS28)</f>
        <v>190</v>
      </c>
      <c r="AQ8" s="1220">
        <f>SUM(AP8:AP9)</f>
        <v>569</v>
      </c>
      <c r="AR8" s="1221"/>
      <c r="AS8" s="1157"/>
      <c r="AT8" s="1160"/>
    </row>
    <row r="9" spans="1:46" ht="12.75">
      <c r="A9" s="75">
        <v>52</v>
      </c>
      <c r="B9" s="13"/>
      <c r="C9" s="343" t="s">
        <v>450</v>
      </c>
      <c r="D9" s="267"/>
      <c r="E9" s="267"/>
      <c r="F9" s="267"/>
      <c r="G9" s="267"/>
      <c r="H9" s="14"/>
      <c r="I9" s="19"/>
      <c r="J9" s="19"/>
      <c r="K9" s="19"/>
      <c r="L9" s="19"/>
      <c r="M9" s="14"/>
      <c r="N9" s="14"/>
      <c r="O9" s="14"/>
      <c r="P9" s="19"/>
      <c r="Q9" s="15"/>
      <c r="R9" s="15"/>
      <c r="S9" s="15"/>
      <c r="T9" s="15"/>
      <c r="U9" s="15"/>
      <c r="Y9" s="268"/>
      <c r="Z9" s="268"/>
      <c r="AA9" s="268"/>
      <c r="AB9" s="268"/>
      <c r="AG9" s="28"/>
      <c r="AH9" s="305"/>
      <c r="AI9" s="90"/>
      <c r="AJ9" s="90"/>
      <c r="AK9" s="305"/>
      <c r="AL9" s="90"/>
      <c r="AM9" s="305"/>
      <c r="AN9" s="305"/>
      <c r="AO9" s="305"/>
      <c r="AP9" s="195">
        <f>SUM(AN27:AS27,AN38:AS38)</f>
        <v>379</v>
      </c>
      <c r="AQ9" s="1222"/>
      <c r="AR9" s="1222"/>
      <c r="AS9" s="1157"/>
      <c r="AT9" s="1160"/>
    </row>
    <row r="10" spans="1:46" ht="12.75">
      <c r="A10" s="341" t="s">
        <v>342</v>
      </c>
      <c r="B10" s="13"/>
      <c r="C10" s="267" t="s">
        <v>358</v>
      </c>
      <c r="D10" s="267"/>
      <c r="E10" s="267"/>
      <c r="F10" s="267"/>
      <c r="G10" s="267"/>
      <c r="H10" s="14"/>
      <c r="I10" s="19"/>
      <c r="J10" s="19"/>
      <c r="K10" s="19"/>
      <c r="L10" s="19"/>
      <c r="M10" s="14"/>
      <c r="N10" s="14"/>
      <c r="O10" s="14"/>
      <c r="P10" s="19"/>
      <c r="Q10" s="15"/>
      <c r="R10" s="15"/>
      <c r="S10" s="15"/>
      <c r="T10" s="15"/>
      <c r="U10" s="15"/>
      <c r="Y10" s="5"/>
      <c r="Z10" s="5"/>
      <c r="AA10" s="5"/>
      <c r="AB10" s="5"/>
      <c r="AG10" s="28"/>
      <c r="AH10" s="305"/>
      <c r="AI10" s="305"/>
      <c r="AJ10" s="305"/>
      <c r="AK10" s="305"/>
      <c r="AL10" s="305"/>
      <c r="AM10" s="305"/>
      <c r="AN10" s="305"/>
      <c r="AO10" s="305"/>
      <c r="AP10" s="103">
        <f>SUM(AN29:AS29,AN30:AS30,AN34:AS35,AN32:AS32)</f>
        <v>132</v>
      </c>
      <c r="AQ10" s="104">
        <f>AP10</f>
        <v>132</v>
      </c>
      <c r="AR10" s="1220">
        <f>SUM(AQ10:AQ12)</f>
        <v>2173</v>
      </c>
      <c r="AS10" s="1157"/>
      <c r="AT10" s="1160"/>
    </row>
    <row r="11" spans="1:46" ht="12.75">
      <c r="A11" s="75">
        <v>20000</v>
      </c>
      <c r="B11" s="13"/>
      <c r="C11" s="343" t="s">
        <v>359</v>
      </c>
      <c r="D11" s="267"/>
      <c r="E11" s="267"/>
      <c r="F11" s="267"/>
      <c r="G11" s="267"/>
      <c r="H11" s="14"/>
      <c r="I11" s="19"/>
      <c r="J11" s="19"/>
      <c r="K11" s="19"/>
      <c r="L11" s="19"/>
      <c r="M11" s="14"/>
      <c r="N11" s="14"/>
      <c r="O11" s="14"/>
      <c r="P11" s="19"/>
      <c r="Q11" s="15"/>
      <c r="R11" s="15"/>
      <c r="S11" s="15"/>
      <c r="T11" s="15"/>
      <c r="U11" s="15"/>
      <c r="Y11" s="5"/>
      <c r="Z11" s="5"/>
      <c r="AA11" s="5"/>
      <c r="AB11" s="5"/>
      <c r="AG11" s="28"/>
      <c r="AH11" s="305"/>
      <c r="AI11" s="305"/>
      <c r="AJ11" s="305"/>
      <c r="AK11" s="305"/>
      <c r="AL11" s="305"/>
      <c r="AM11" s="305"/>
      <c r="AN11" s="305"/>
      <c r="AO11" s="305"/>
      <c r="AP11" s="16">
        <f>SUM(AN44:AS44,AN49:AS49)</f>
        <v>2010</v>
      </c>
      <c r="AQ11" s="1220">
        <f>SUM(AP11:AP12)</f>
        <v>2041</v>
      </c>
      <c r="AR11" s="1256"/>
      <c r="AS11" s="1157"/>
      <c r="AT11" s="1160"/>
    </row>
    <row r="12" spans="1:46" ht="12.75">
      <c r="A12" s="341" t="s">
        <v>348</v>
      </c>
      <c r="B12" s="13"/>
      <c r="C12" s="267" t="s">
        <v>440</v>
      </c>
      <c r="D12" s="267"/>
      <c r="E12" s="267"/>
      <c r="F12" s="267"/>
      <c r="G12" s="267"/>
      <c r="H12" s="14"/>
      <c r="I12" s="19"/>
      <c r="J12" s="19"/>
      <c r="K12" s="19"/>
      <c r="L12" s="19"/>
      <c r="M12" s="14"/>
      <c r="N12" s="14"/>
      <c r="O12" s="14"/>
      <c r="P12" s="19"/>
      <c r="Q12" s="15"/>
      <c r="R12" s="15"/>
      <c r="S12" s="15"/>
      <c r="T12" s="15"/>
      <c r="U12" s="15"/>
      <c r="Y12" s="5"/>
      <c r="Z12" s="5"/>
      <c r="AA12" s="5"/>
      <c r="AB12" s="5"/>
      <c r="AG12" s="28"/>
      <c r="AH12" s="305"/>
      <c r="AI12" s="305"/>
      <c r="AJ12" s="305"/>
      <c r="AK12" s="305"/>
      <c r="AL12" s="305"/>
      <c r="AM12" s="305"/>
      <c r="AN12" s="305"/>
      <c r="AO12" s="305"/>
      <c r="AP12" s="195">
        <f>SUM(AN39:AS41,AN45:AS46,AN43:AS43)</f>
        <v>31</v>
      </c>
      <c r="AQ12" s="1222"/>
      <c r="AR12" s="1256"/>
      <c r="AS12" s="1158"/>
      <c r="AT12" s="1160"/>
    </row>
    <row r="13" spans="1:46" ht="12.75" customHeight="1">
      <c r="A13" s="23" t="s">
        <v>29</v>
      </c>
      <c r="B13" s="5"/>
      <c r="C13" s="4" t="s">
        <v>30</v>
      </c>
      <c r="E13" s="23"/>
      <c r="F13" s="5"/>
      <c r="G13" s="4"/>
      <c r="I13" s="2"/>
      <c r="J13" s="2"/>
      <c r="K13" s="2"/>
      <c r="L13" s="2"/>
      <c r="P13" s="2"/>
      <c r="Q13" s="22"/>
      <c r="R13" s="22"/>
      <c r="S13" s="22"/>
      <c r="T13" s="22"/>
      <c r="U13" s="22"/>
      <c r="Y13" s="5"/>
      <c r="Z13" s="5"/>
      <c r="AA13" s="5"/>
      <c r="AB13" s="5"/>
      <c r="AG13" s="28"/>
      <c r="AH13" s="305"/>
      <c r="AI13" s="305"/>
      <c r="AJ13" s="305"/>
      <c r="AK13" s="305"/>
      <c r="AL13" s="305"/>
      <c r="AM13" s="305"/>
      <c r="AN13" s="305"/>
      <c r="AO13" s="305"/>
      <c r="AP13" s="24">
        <f>SUM(AN31:AS31,AN36:AS37,AN42:AS42,AN47:AS48,AN50:AQ50)</f>
        <v>27</v>
      </c>
      <c r="AQ13" s="58">
        <f>SUM(AP13)</f>
        <v>27</v>
      </c>
      <c r="AR13" s="58">
        <f>SUM(AQ13)</f>
        <v>27</v>
      </c>
      <c r="AS13" s="58">
        <f>SUM(AR13)</f>
        <v>27</v>
      </c>
      <c r="AT13" s="1161"/>
    </row>
    <row r="14" spans="1:46" ht="13.5" thickBot="1">
      <c r="A14" s="20"/>
      <c r="B14" s="21"/>
      <c r="E14" s="20"/>
      <c r="F14" s="21"/>
      <c r="I14" s="2"/>
      <c r="J14" s="2"/>
      <c r="K14" s="2"/>
      <c r="L14" s="2"/>
      <c r="P14" s="2"/>
      <c r="Q14" s="25"/>
      <c r="R14" s="25"/>
      <c r="S14" s="25"/>
      <c r="T14" s="25"/>
      <c r="U14" s="25"/>
      <c r="Y14" s="26"/>
      <c r="Z14" s="26"/>
      <c r="AA14" s="26"/>
      <c r="AB14" s="26"/>
      <c r="AG14" s="28"/>
      <c r="AH14" s="305"/>
      <c r="AI14" s="90"/>
      <c r="AJ14" s="90"/>
      <c r="AK14" s="305"/>
      <c r="AL14" s="90"/>
      <c r="AM14" s="305"/>
      <c r="AN14" s="305"/>
      <c r="AO14" s="305"/>
      <c r="AP14" s="125"/>
      <c r="AQ14" s="125"/>
      <c r="AR14" s="125"/>
      <c r="AS14" s="125"/>
      <c r="AT14" s="124">
        <f>SUM(AT6:AT13)</f>
        <v>22268</v>
      </c>
    </row>
    <row r="15" spans="1:46" ht="13.5" thickTop="1">
      <c r="A15" s="20"/>
      <c r="B15" s="21"/>
      <c r="E15" s="20"/>
      <c r="F15" s="21"/>
      <c r="I15" s="2"/>
      <c r="J15" s="2"/>
      <c r="K15" s="2"/>
      <c r="L15" s="2"/>
      <c r="P15" s="2"/>
      <c r="Q15" s="25"/>
      <c r="R15" s="25"/>
      <c r="S15" s="25"/>
      <c r="T15" s="25"/>
      <c r="U15" s="25"/>
      <c r="Y15" s="26"/>
      <c r="Z15" s="26"/>
      <c r="AA15" s="26"/>
      <c r="AB15" s="26"/>
      <c r="AC15" s="26"/>
      <c r="AD15" s="285"/>
      <c r="AE15" s="285"/>
      <c r="AG15" s="28"/>
      <c r="AH15" s="305"/>
      <c r="AI15" s="90"/>
      <c r="AJ15" s="90"/>
      <c r="AK15" s="305"/>
      <c r="AL15" s="90"/>
      <c r="AM15" s="305"/>
      <c r="AN15" s="305"/>
      <c r="AO15" s="305"/>
      <c r="AP15" s="305"/>
      <c r="AQ15" s="305"/>
      <c r="AR15" s="305"/>
      <c r="AS15" s="305"/>
      <c r="AT15" s="305"/>
    </row>
    <row r="16" spans="1:46" ht="12.75">
      <c r="A16" s="1009" t="s">
        <v>446</v>
      </c>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row>
    <row r="17" spans="1:46" ht="69.75" customHeight="1">
      <c r="A17" s="891" t="s">
        <v>445</v>
      </c>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row>
    <row r="18" spans="1:46" ht="13.5" thickBot="1">
      <c r="A18" s="511"/>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G18" s="28"/>
      <c r="AH18" s="305"/>
      <c r="AI18" s="305"/>
      <c r="AJ18" s="305"/>
      <c r="AK18" s="305"/>
      <c r="AL18" s="305"/>
      <c r="AM18" s="305"/>
      <c r="AN18" s="305"/>
      <c r="AO18" s="305"/>
      <c r="AP18" s="305"/>
      <c r="AQ18" s="305"/>
      <c r="AR18" s="305"/>
      <c r="AS18" s="305"/>
      <c r="AT18" s="305"/>
    </row>
    <row r="19" spans="1:46" ht="12.75" customHeight="1">
      <c r="A19" s="1" t="s">
        <v>471</v>
      </c>
      <c r="B19" s="21"/>
      <c r="C19"/>
      <c r="D19"/>
      <c r="E19" s="20"/>
      <c r="F19" s="21"/>
      <c r="G19"/>
      <c r="H1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77"/>
      <c r="AG19" s="974" t="s">
        <v>44</v>
      </c>
      <c r="AH19" s="1206"/>
      <c r="AI19" s="1206"/>
      <c r="AJ19" s="1206"/>
      <c r="AK19" s="1206"/>
      <c r="AL19" s="1206"/>
      <c r="AM19" s="1206"/>
      <c r="AN19" s="967" t="s">
        <v>44</v>
      </c>
      <c r="AO19" s="968"/>
      <c r="AP19" s="968"/>
      <c r="AQ19" s="968"/>
      <c r="AR19" s="968"/>
      <c r="AS19" s="968"/>
      <c r="AT19" s="996"/>
    </row>
    <row r="20" spans="1:46" ht="12.75">
      <c r="A20" s="20"/>
      <c r="B20" s="21"/>
      <c r="C20"/>
      <c r="D20"/>
      <c r="E20" s="20"/>
      <c r="F20" s="21"/>
      <c r="G20"/>
      <c r="H20"/>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77"/>
      <c r="AG20" s="975" t="s">
        <v>45</v>
      </c>
      <c r="AH20" s="1207"/>
      <c r="AI20" s="1207"/>
      <c r="AJ20" s="1207"/>
      <c r="AK20" s="1207"/>
      <c r="AL20" s="1207"/>
      <c r="AM20" s="1207"/>
      <c r="AN20" s="969" t="s">
        <v>45</v>
      </c>
      <c r="AO20" s="970"/>
      <c r="AP20" s="970"/>
      <c r="AQ20" s="970"/>
      <c r="AR20" s="970"/>
      <c r="AS20" s="970"/>
      <c r="AT20" s="997"/>
    </row>
    <row r="21" spans="1:46" ht="12.75">
      <c r="A21" s="20"/>
      <c r="B21" s="21"/>
      <c r="C21"/>
      <c r="D21"/>
      <c r="E21" s="20"/>
      <c r="F21" s="21"/>
      <c r="G21"/>
      <c r="H21"/>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77"/>
      <c r="AG21" s="975" t="s">
        <v>46</v>
      </c>
      <c r="AH21" s="1207"/>
      <c r="AI21" s="1207"/>
      <c r="AJ21" s="1207"/>
      <c r="AK21" s="1207"/>
      <c r="AL21" s="1208"/>
      <c r="AM21" s="690" t="s">
        <v>48</v>
      </c>
      <c r="AN21" s="969" t="s">
        <v>46</v>
      </c>
      <c r="AO21" s="970"/>
      <c r="AP21" s="970"/>
      <c r="AQ21" s="970"/>
      <c r="AR21" s="970"/>
      <c r="AS21" s="971"/>
      <c r="AT21" s="29" t="s">
        <v>48</v>
      </c>
    </row>
    <row r="22" spans="1:46" ht="12.75" customHeight="1">
      <c r="A22" s="20"/>
      <c r="B22" s="21"/>
      <c r="C22"/>
      <c r="D22"/>
      <c r="E22" s="20"/>
      <c r="F22" s="21"/>
      <c r="G22"/>
      <c r="H22"/>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77"/>
      <c r="AG22" s="956" t="s">
        <v>47</v>
      </c>
      <c r="AH22" s="1223"/>
      <c r="AI22" s="1223"/>
      <c r="AJ22" s="1223"/>
      <c r="AK22" s="1223"/>
      <c r="AL22" s="1224"/>
      <c r="AM22" s="958" t="s">
        <v>49</v>
      </c>
      <c r="AN22" s="972" t="s">
        <v>47</v>
      </c>
      <c r="AO22" s="957"/>
      <c r="AP22" s="957"/>
      <c r="AQ22" s="957"/>
      <c r="AR22" s="957"/>
      <c r="AS22" s="950"/>
      <c r="AT22" s="993" t="s">
        <v>49</v>
      </c>
    </row>
    <row r="23" spans="9:46" ht="12.75" customHeight="1">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77"/>
      <c r="AG23" s="1213" t="s">
        <v>32</v>
      </c>
      <c r="AH23" s="1214"/>
      <c r="AI23" s="1214"/>
      <c r="AJ23" s="1214"/>
      <c r="AK23" s="1214"/>
      <c r="AL23" s="1215"/>
      <c r="AM23" s="958"/>
      <c r="AN23" s="994" t="s">
        <v>32</v>
      </c>
      <c r="AO23" s="960"/>
      <c r="AP23" s="960"/>
      <c r="AQ23" s="960"/>
      <c r="AR23" s="960"/>
      <c r="AS23" s="961"/>
      <c r="AT23" s="993"/>
    </row>
    <row r="24" spans="9:46" ht="12.75" customHeight="1">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77"/>
      <c r="AG24" s="962" t="s">
        <v>68</v>
      </c>
      <c r="AH24" s="1207"/>
      <c r="AI24" s="1207"/>
      <c r="AJ24" s="1207"/>
      <c r="AK24" s="1207"/>
      <c r="AL24" s="1208"/>
      <c r="AM24" s="958"/>
      <c r="AN24" s="995" t="s">
        <v>68</v>
      </c>
      <c r="AO24" s="963"/>
      <c r="AP24" s="963"/>
      <c r="AQ24" s="963"/>
      <c r="AR24" s="963"/>
      <c r="AS24" s="937"/>
      <c r="AT24" s="993"/>
    </row>
    <row r="25" spans="9:46" ht="12.75">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77"/>
      <c r="AG25" s="137" t="s">
        <v>104</v>
      </c>
      <c r="AH25" s="31" t="s">
        <v>105</v>
      </c>
      <c r="AI25" s="62">
        <v>9</v>
      </c>
      <c r="AJ25" s="62">
        <v>10</v>
      </c>
      <c r="AK25" s="62" t="s">
        <v>70</v>
      </c>
      <c r="AL25" s="62">
        <v>19</v>
      </c>
      <c r="AM25" s="958"/>
      <c r="AN25" s="768" t="s">
        <v>104</v>
      </c>
      <c r="AO25" s="31" t="s">
        <v>105</v>
      </c>
      <c r="AP25" s="62">
        <v>9</v>
      </c>
      <c r="AQ25" s="62">
        <v>10</v>
      </c>
      <c r="AR25" s="307" t="s">
        <v>70</v>
      </c>
      <c r="AS25" s="139">
        <v>19</v>
      </c>
      <c r="AT25" s="993"/>
    </row>
    <row r="26" spans="9:46" ht="50.25" customHeight="1" thickBot="1">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90"/>
      <c r="AG26" s="32" t="s">
        <v>106</v>
      </c>
      <c r="AH26" s="30" t="s">
        <v>107</v>
      </c>
      <c r="AI26" s="30" t="s">
        <v>108</v>
      </c>
      <c r="AJ26" s="30" t="s">
        <v>34</v>
      </c>
      <c r="AK26" s="110" t="s">
        <v>71</v>
      </c>
      <c r="AL26" s="110" t="s">
        <v>43</v>
      </c>
      <c r="AM26" s="1212"/>
      <c r="AN26" s="747" t="s">
        <v>106</v>
      </c>
      <c r="AO26" s="30" t="s">
        <v>107</v>
      </c>
      <c r="AP26" s="30" t="s">
        <v>108</v>
      </c>
      <c r="AQ26" s="30" t="s">
        <v>34</v>
      </c>
      <c r="AR26" s="311" t="s">
        <v>71</v>
      </c>
      <c r="AS26" s="110" t="s">
        <v>43</v>
      </c>
      <c r="AT26" s="993"/>
    </row>
    <row r="27" spans="1:97" ht="27.75" customHeight="1">
      <c r="A27" s="1148" t="s">
        <v>317</v>
      </c>
      <c r="B27" s="1148" t="s">
        <v>306</v>
      </c>
      <c r="C27" s="1242" t="s">
        <v>96</v>
      </c>
      <c r="D27" s="1243" t="s">
        <v>236</v>
      </c>
      <c r="E27" s="1148" t="s">
        <v>344</v>
      </c>
      <c r="F27" s="1148" t="s">
        <v>345</v>
      </c>
      <c r="G27" s="1242">
        <v>0</v>
      </c>
      <c r="H27" s="1247" t="s">
        <v>194</v>
      </c>
      <c r="I27" s="1249" t="s">
        <v>354</v>
      </c>
      <c r="J27" s="1148" t="s">
        <v>319</v>
      </c>
      <c r="K27" s="253" t="s">
        <v>96</v>
      </c>
      <c r="L27" s="264" t="s">
        <v>320</v>
      </c>
      <c r="M27" s="259"/>
      <c r="N27" s="257"/>
      <c r="O27" s="129"/>
      <c r="P27" s="97"/>
      <c r="Q27" s="67"/>
      <c r="R27" s="68"/>
      <c r="S27" s="129"/>
      <c r="T27" s="97"/>
      <c r="U27" s="97"/>
      <c r="V27" s="97"/>
      <c r="W27" s="97"/>
      <c r="X27" s="97"/>
      <c r="Y27" s="97"/>
      <c r="Z27" s="97"/>
      <c r="AA27" s="97"/>
      <c r="AB27" s="97"/>
      <c r="AC27" s="67"/>
      <c r="AD27" s="68"/>
      <c r="AE27" s="129"/>
      <c r="AF27" s="135"/>
      <c r="AG27" s="1209">
        <v>52</v>
      </c>
      <c r="AH27" s="1210"/>
      <c r="AI27" s="1210"/>
      <c r="AJ27" s="1210"/>
      <c r="AK27" s="1210"/>
      <c r="AL27" s="1211"/>
      <c r="AM27" s="1162">
        <v>-1</v>
      </c>
      <c r="AN27" s="749">
        <v>352</v>
      </c>
      <c r="AO27" s="144">
        <v>0</v>
      </c>
      <c r="AP27" s="144">
        <v>0</v>
      </c>
      <c r="AQ27" s="144">
        <v>0</v>
      </c>
      <c r="AR27" s="144">
        <v>14</v>
      </c>
      <c r="AS27" s="122">
        <v>0</v>
      </c>
      <c r="AT27" s="766">
        <v>0</v>
      </c>
      <c r="CP27" s="8"/>
      <c r="CQ27" s="8"/>
      <c r="CR27" s="8"/>
      <c r="CS27" s="8"/>
    </row>
    <row r="28" spans="1:97" ht="51.75" customHeight="1">
      <c r="A28" s="1127"/>
      <c r="B28" s="1127"/>
      <c r="C28" s="1138"/>
      <c r="D28" s="1150"/>
      <c r="E28" s="1207"/>
      <c r="F28" s="1207"/>
      <c r="G28" s="1138"/>
      <c r="H28" s="1248"/>
      <c r="I28" s="1124"/>
      <c r="J28" s="1127"/>
      <c r="K28" s="1137">
        <v>0</v>
      </c>
      <c r="L28" s="1117" t="s">
        <v>194</v>
      </c>
      <c r="M28" s="1225" t="s">
        <v>0</v>
      </c>
      <c r="N28" s="1226" t="s">
        <v>447</v>
      </c>
      <c r="O28" s="1217">
        <v>0</v>
      </c>
      <c r="P28" s="1117" t="s">
        <v>194</v>
      </c>
      <c r="Q28" s="1123" t="s">
        <v>355</v>
      </c>
      <c r="R28" s="1126" t="s">
        <v>321</v>
      </c>
      <c r="S28" s="1217" t="s">
        <v>96</v>
      </c>
      <c r="T28" s="1117" t="s">
        <v>236</v>
      </c>
      <c r="U28" s="1123" t="s">
        <v>356</v>
      </c>
      <c r="V28" s="1126" t="s">
        <v>6</v>
      </c>
      <c r="W28" s="1217" t="s">
        <v>96</v>
      </c>
      <c r="X28" s="1227" t="s">
        <v>236</v>
      </c>
      <c r="Y28" s="1126" t="s">
        <v>355</v>
      </c>
      <c r="Z28" s="1126" t="s">
        <v>321</v>
      </c>
      <c r="AA28" s="1217">
        <v>1</v>
      </c>
      <c r="AB28" s="1117" t="s">
        <v>119</v>
      </c>
      <c r="AC28" s="1123" t="s">
        <v>357</v>
      </c>
      <c r="AD28" s="1126" t="s">
        <v>322</v>
      </c>
      <c r="AE28" s="100">
        <v>0</v>
      </c>
      <c r="AF28" s="136" t="s">
        <v>323</v>
      </c>
      <c r="AG28" s="1194" t="s">
        <v>360</v>
      </c>
      <c r="AH28" s="1195"/>
      <c r="AI28" s="1195"/>
      <c r="AJ28" s="1195"/>
      <c r="AK28" s="1195"/>
      <c r="AL28" s="1196"/>
      <c r="AM28" s="1163"/>
      <c r="AN28" s="750">
        <v>158</v>
      </c>
      <c r="AO28" s="153">
        <v>0</v>
      </c>
      <c r="AP28" s="153">
        <v>0</v>
      </c>
      <c r="AQ28" s="153">
        <v>0</v>
      </c>
      <c r="AR28" s="153">
        <v>32</v>
      </c>
      <c r="AS28" s="154">
        <v>0</v>
      </c>
      <c r="AT28" s="767">
        <v>0</v>
      </c>
      <c r="CP28" s="8"/>
      <c r="CQ28" s="8"/>
      <c r="CR28" s="8"/>
      <c r="CS28" s="8"/>
    </row>
    <row r="29" spans="1:93" s="318" customFormat="1" ht="51" customHeight="1">
      <c r="A29" s="1127"/>
      <c r="B29" s="1127"/>
      <c r="C29" s="1138"/>
      <c r="D29" s="1150"/>
      <c r="E29" s="1207"/>
      <c r="F29" s="1207"/>
      <c r="G29" s="1138"/>
      <c r="H29" s="1248"/>
      <c r="I29" s="1124"/>
      <c r="J29" s="1127"/>
      <c r="K29" s="1138"/>
      <c r="L29" s="1121"/>
      <c r="M29" s="1225"/>
      <c r="N29" s="1226"/>
      <c r="O29" s="1218"/>
      <c r="P29" s="1121"/>
      <c r="Q29" s="1124"/>
      <c r="R29" s="1127"/>
      <c r="S29" s="1218"/>
      <c r="T29" s="1121"/>
      <c r="U29" s="1124"/>
      <c r="V29" s="1127"/>
      <c r="W29" s="1218"/>
      <c r="X29" s="1228"/>
      <c r="Y29" s="1127"/>
      <c r="Z29" s="1127"/>
      <c r="AA29" s="1219"/>
      <c r="AB29" s="1118"/>
      <c r="AC29" s="1153"/>
      <c r="AD29" s="1143"/>
      <c r="AE29" s="314" t="s">
        <v>96</v>
      </c>
      <c r="AF29" s="513" t="s">
        <v>324</v>
      </c>
      <c r="AG29" s="1191" t="s">
        <v>363</v>
      </c>
      <c r="AH29" s="1192"/>
      <c r="AI29" s="1192"/>
      <c r="AJ29" s="1192"/>
      <c r="AK29" s="1192"/>
      <c r="AL29" s="1193"/>
      <c r="AM29" s="1163"/>
      <c r="AN29" s="769">
        <v>2</v>
      </c>
      <c r="AO29" s="337">
        <v>0</v>
      </c>
      <c r="AP29" s="337">
        <v>0</v>
      </c>
      <c r="AQ29" s="337">
        <v>0</v>
      </c>
      <c r="AR29" s="337">
        <v>1</v>
      </c>
      <c r="AS29" s="342">
        <v>0</v>
      </c>
      <c r="AT29" s="767">
        <v>0</v>
      </c>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row>
    <row r="30" spans="1:97" ht="49.5" customHeight="1" thickBot="1">
      <c r="A30" s="1127"/>
      <c r="B30" s="1127"/>
      <c r="C30" s="1138"/>
      <c r="D30" s="1150"/>
      <c r="E30" s="1207"/>
      <c r="F30" s="1207"/>
      <c r="G30" s="1138"/>
      <c r="H30" s="1248"/>
      <c r="I30" s="1124"/>
      <c r="J30" s="1127"/>
      <c r="K30" s="1138"/>
      <c r="L30" s="1121"/>
      <c r="M30" s="1225"/>
      <c r="N30" s="1226"/>
      <c r="O30" s="1218"/>
      <c r="P30" s="1121"/>
      <c r="Q30" s="1124"/>
      <c r="R30" s="1127"/>
      <c r="S30" s="1218"/>
      <c r="T30" s="1121"/>
      <c r="U30" s="1124"/>
      <c r="V30" s="1127"/>
      <c r="W30" s="1219"/>
      <c r="X30" s="1229"/>
      <c r="Y30" s="1143"/>
      <c r="Z30" s="1143"/>
      <c r="AA30" s="321" t="s">
        <v>61</v>
      </c>
      <c r="AB30" s="560" t="s">
        <v>120</v>
      </c>
      <c r="AC30" s="561"/>
      <c r="AD30" s="323"/>
      <c r="AE30" s="314"/>
      <c r="AF30" s="513"/>
      <c r="AG30" s="1168" t="s">
        <v>362</v>
      </c>
      <c r="AH30" s="1169"/>
      <c r="AI30" s="1169"/>
      <c r="AJ30" s="1169"/>
      <c r="AK30" s="1169"/>
      <c r="AL30" s="1170"/>
      <c r="AM30" s="1163"/>
      <c r="AN30" s="754">
        <v>7</v>
      </c>
      <c r="AO30" s="276">
        <v>0</v>
      </c>
      <c r="AP30" s="276">
        <v>0</v>
      </c>
      <c r="AQ30" s="276">
        <v>0</v>
      </c>
      <c r="AR30" s="276">
        <v>4</v>
      </c>
      <c r="AS30" s="482">
        <v>0</v>
      </c>
      <c r="AT30" s="767">
        <v>0</v>
      </c>
      <c r="CP30" s="8"/>
      <c r="CQ30" s="8"/>
      <c r="CR30" s="8"/>
      <c r="CS30" s="8"/>
    </row>
    <row r="31" spans="1:93" s="318" customFormat="1" ht="32.25" customHeight="1" thickBot="1">
      <c r="A31" s="1127"/>
      <c r="B31" s="1127"/>
      <c r="C31" s="1138"/>
      <c r="D31" s="1150"/>
      <c r="E31" s="1207"/>
      <c r="F31" s="1207"/>
      <c r="G31" s="1138"/>
      <c r="H31" s="1248"/>
      <c r="I31" s="1124"/>
      <c r="J31" s="1127"/>
      <c r="K31" s="1138"/>
      <c r="L31" s="1121"/>
      <c r="M31" s="1225"/>
      <c r="N31" s="1226"/>
      <c r="O31" s="1218"/>
      <c r="P31" s="1121"/>
      <c r="Q31" s="1124"/>
      <c r="R31" s="1127"/>
      <c r="S31" s="1219"/>
      <c r="T31" s="1118"/>
      <c r="U31" s="1153"/>
      <c r="V31" s="1143"/>
      <c r="W31" s="319">
        <v>0</v>
      </c>
      <c r="X31" s="320" t="s">
        <v>194</v>
      </c>
      <c r="Y31" s="320"/>
      <c r="Z31" s="320"/>
      <c r="AA31" s="321"/>
      <c r="AB31" s="322"/>
      <c r="AC31" s="323"/>
      <c r="AD31" s="323"/>
      <c r="AE31" s="314"/>
      <c r="AF31" s="513"/>
      <c r="AG31" s="1182" t="s">
        <v>29</v>
      </c>
      <c r="AH31" s="1183"/>
      <c r="AI31" s="1183"/>
      <c r="AJ31" s="1183"/>
      <c r="AK31" s="1183"/>
      <c r="AL31" s="1184"/>
      <c r="AM31" s="1163"/>
      <c r="AN31" s="761"/>
      <c r="AO31" s="346"/>
      <c r="AP31" s="346"/>
      <c r="AQ31" s="346"/>
      <c r="AR31" s="346"/>
      <c r="AS31" s="347"/>
      <c r="AT31" s="76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row>
    <row r="32" spans="1:97" ht="49.5" customHeight="1">
      <c r="A32" s="1127"/>
      <c r="B32" s="1127"/>
      <c r="C32" s="1138"/>
      <c r="D32" s="1150"/>
      <c r="E32" s="1207"/>
      <c r="F32" s="1207"/>
      <c r="G32" s="1138"/>
      <c r="H32" s="1248"/>
      <c r="I32" s="1124"/>
      <c r="J32" s="1127"/>
      <c r="K32" s="1138"/>
      <c r="L32" s="1121"/>
      <c r="M32" s="1225"/>
      <c r="N32" s="1226"/>
      <c r="O32" s="1218"/>
      <c r="P32" s="1121"/>
      <c r="Q32" s="1124"/>
      <c r="R32" s="1127"/>
      <c r="S32" s="1217">
        <v>0</v>
      </c>
      <c r="T32" s="1117" t="s">
        <v>194</v>
      </c>
      <c r="U32" s="1123" t="s">
        <v>357</v>
      </c>
      <c r="V32" s="1126" t="s">
        <v>322</v>
      </c>
      <c r="W32" s="314" t="s">
        <v>96</v>
      </c>
      <c r="X32" s="322" t="s">
        <v>324</v>
      </c>
      <c r="Y32" s="512"/>
      <c r="Z32" s="512"/>
      <c r="AA32" s="512"/>
      <c r="AB32" s="512"/>
      <c r="AC32" s="333"/>
      <c r="AD32" s="330"/>
      <c r="AE32" s="314"/>
      <c r="AF32" s="513"/>
      <c r="AG32" s="1165">
        <v>10001</v>
      </c>
      <c r="AH32" s="1166"/>
      <c r="AI32" s="1166"/>
      <c r="AJ32" s="1166"/>
      <c r="AK32" s="1166"/>
      <c r="AL32" s="1167"/>
      <c r="AM32" s="1163"/>
      <c r="AN32" s="770">
        <v>61</v>
      </c>
      <c r="AO32" s="287">
        <v>0</v>
      </c>
      <c r="AP32" s="287">
        <v>0</v>
      </c>
      <c r="AQ32" s="287">
        <v>0</v>
      </c>
      <c r="AR32" s="287">
        <v>57</v>
      </c>
      <c r="AS32" s="554">
        <v>0</v>
      </c>
      <c r="AT32" s="767">
        <v>0</v>
      </c>
      <c r="CP32" s="8"/>
      <c r="CQ32" s="8"/>
      <c r="CR32" s="8"/>
      <c r="CS32" s="8"/>
    </row>
    <row r="33" spans="1:97" ht="49.5" customHeight="1">
      <c r="A33" s="1127"/>
      <c r="B33" s="1127"/>
      <c r="C33" s="1138"/>
      <c r="D33" s="1150"/>
      <c r="E33" s="1207"/>
      <c r="F33" s="1207"/>
      <c r="G33" s="1138"/>
      <c r="H33" s="1248"/>
      <c r="I33" s="1124"/>
      <c r="J33" s="1127"/>
      <c r="K33" s="1138"/>
      <c r="L33" s="1121"/>
      <c r="M33" s="1225"/>
      <c r="N33" s="1226"/>
      <c r="O33" s="1218"/>
      <c r="P33" s="1121"/>
      <c r="Q33" s="1153"/>
      <c r="R33" s="1143"/>
      <c r="S33" s="1219"/>
      <c r="T33" s="1118"/>
      <c r="U33" s="1153"/>
      <c r="V33" s="1143"/>
      <c r="W33" s="94">
        <v>0</v>
      </c>
      <c r="X33" s="1250" t="s">
        <v>361</v>
      </c>
      <c r="Y33" s="1250"/>
      <c r="Z33" s="1250"/>
      <c r="AA33" s="1250"/>
      <c r="AB33" s="1250"/>
      <c r="AC33" s="1250"/>
      <c r="AD33" s="1250"/>
      <c r="AE33" s="1250"/>
      <c r="AF33" s="1251"/>
      <c r="AG33" s="1191">
        <v>0</v>
      </c>
      <c r="AH33" s="1192"/>
      <c r="AI33" s="1192"/>
      <c r="AJ33" s="1192"/>
      <c r="AK33" s="1192"/>
      <c r="AL33" s="1193"/>
      <c r="AM33" s="1163"/>
      <c r="AN33" s="750">
        <v>5417</v>
      </c>
      <c r="AO33" s="153">
        <v>0</v>
      </c>
      <c r="AP33" s="153">
        <v>0</v>
      </c>
      <c r="AQ33" s="153">
        <v>0</v>
      </c>
      <c r="AR33" s="153">
        <v>109</v>
      </c>
      <c r="AS33" s="154">
        <v>7</v>
      </c>
      <c r="AT33" s="767">
        <v>0</v>
      </c>
      <c r="CP33" s="8"/>
      <c r="CQ33" s="8"/>
      <c r="CR33" s="8"/>
      <c r="CS33" s="8"/>
    </row>
    <row r="34" spans="1:93" s="318" customFormat="1" ht="50.25" customHeight="1">
      <c r="A34" s="1127"/>
      <c r="B34" s="1127"/>
      <c r="C34" s="1138"/>
      <c r="D34" s="1150"/>
      <c r="E34" s="1207"/>
      <c r="F34" s="1207"/>
      <c r="G34" s="1138"/>
      <c r="H34" s="1248"/>
      <c r="I34" s="1124"/>
      <c r="J34" s="1127"/>
      <c r="K34" s="1138"/>
      <c r="L34" s="1121"/>
      <c r="M34" s="1225"/>
      <c r="N34" s="1226"/>
      <c r="O34" s="1217" t="s">
        <v>96</v>
      </c>
      <c r="P34" s="1117" t="s">
        <v>236</v>
      </c>
      <c r="Q34" s="889" t="s">
        <v>355</v>
      </c>
      <c r="R34" s="924" t="s">
        <v>321</v>
      </c>
      <c r="S34" s="1239" t="s">
        <v>96</v>
      </c>
      <c r="T34" s="1230" t="s">
        <v>236</v>
      </c>
      <c r="U34" s="1233" t="s">
        <v>356</v>
      </c>
      <c r="V34" s="1236" t="s">
        <v>6</v>
      </c>
      <c r="W34" s="1239" t="s">
        <v>96</v>
      </c>
      <c r="X34" s="1245" t="s">
        <v>236</v>
      </c>
      <c r="Y34" s="1233" t="s">
        <v>355</v>
      </c>
      <c r="Z34" s="1236" t="s">
        <v>321</v>
      </c>
      <c r="AA34" s="314">
        <v>1</v>
      </c>
      <c r="AB34" s="512" t="s">
        <v>119</v>
      </c>
      <c r="AC34" s="326"/>
      <c r="AD34" s="326"/>
      <c r="AE34" s="314"/>
      <c r="AF34" s="513"/>
      <c r="AG34" s="1203" t="s">
        <v>363</v>
      </c>
      <c r="AH34" s="1204"/>
      <c r="AI34" s="1204"/>
      <c r="AJ34" s="1204"/>
      <c r="AK34" s="1204"/>
      <c r="AL34" s="1205"/>
      <c r="AM34" s="1163"/>
      <c r="AN34" s="771"/>
      <c r="AO34" s="339"/>
      <c r="AP34" s="339"/>
      <c r="AQ34" s="339"/>
      <c r="AR34" s="339"/>
      <c r="AS34" s="335"/>
      <c r="AT34" s="76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row>
    <row r="35" spans="1:93" s="318" customFormat="1" ht="52.5" customHeight="1" thickBot="1">
      <c r="A35" s="1127"/>
      <c r="B35" s="1127"/>
      <c r="C35" s="1138"/>
      <c r="D35" s="1150"/>
      <c r="E35" s="1207"/>
      <c r="F35" s="1207"/>
      <c r="G35" s="1138"/>
      <c r="H35" s="1248"/>
      <c r="I35" s="1124"/>
      <c r="J35" s="1127"/>
      <c r="K35" s="1138"/>
      <c r="L35" s="1121"/>
      <c r="M35" s="1225"/>
      <c r="N35" s="1226"/>
      <c r="O35" s="1218"/>
      <c r="P35" s="1121"/>
      <c r="Q35" s="910"/>
      <c r="R35" s="899"/>
      <c r="S35" s="1241"/>
      <c r="T35" s="1231"/>
      <c r="U35" s="1234"/>
      <c r="V35" s="1237"/>
      <c r="W35" s="1240"/>
      <c r="X35" s="1246"/>
      <c r="Y35" s="1235"/>
      <c r="Z35" s="1238"/>
      <c r="AA35" s="314" t="s">
        <v>61</v>
      </c>
      <c r="AB35" s="322" t="s">
        <v>120</v>
      </c>
      <c r="AC35" s="326"/>
      <c r="AD35" s="326"/>
      <c r="AE35" s="314"/>
      <c r="AF35" s="513"/>
      <c r="AG35" s="1179" t="s">
        <v>362</v>
      </c>
      <c r="AH35" s="1180"/>
      <c r="AI35" s="1180"/>
      <c r="AJ35" s="1180"/>
      <c r="AK35" s="1180"/>
      <c r="AL35" s="1181"/>
      <c r="AM35" s="1163"/>
      <c r="AN35" s="772"/>
      <c r="AO35" s="559"/>
      <c r="AP35" s="559"/>
      <c r="AQ35" s="559"/>
      <c r="AR35" s="559"/>
      <c r="AS35" s="482"/>
      <c r="AT35" s="76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row>
    <row r="36" spans="1:93" s="318" customFormat="1" ht="33.75" customHeight="1">
      <c r="A36" s="1127"/>
      <c r="B36" s="1127"/>
      <c r="C36" s="1138"/>
      <c r="D36" s="1150"/>
      <c r="E36" s="1207"/>
      <c r="F36" s="1207"/>
      <c r="G36" s="1138"/>
      <c r="H36" s="1248"/>
      <c r="I36" s="1124"/>
      <c r="J36" s="1127"/>
      <c r="K36" s="1138"/>
      <c r="L36" s="1121"/>
      <c r="M36" s="1225"/>
      <c r="N36" s="1226"/>
      <c r="O36" s="1218"/>
      <c r="P36" s="1121"/>
      <c r="Q36" s="910"/>
      <c r="R36" s="899"/>
      <c r="S36" s="1240"/>
      <c r="T36" s="1232"/>
      <c r="U36" s="1235"/>
      <c r="V36" s="1238"/>
      <c r="W36" s="329">
        <v>0</v>
      </c>
      <c r="X36" s="1254" t="s">
        <v>194</v>
      </c>
      <c r="Y36" s="1254"/>
      <c r="Z36" s="1254"/>
      <c r="AA36" s="1254"/>
      <c r="AB36" s="1254"/>
      <c r="AC36" s="1254"/>
      <c r="AD36" s="1254"/>
      <c r="AE36" s="1254"/>
      <c r="AF36" s="1255"/>
      <c r="AG36" s="1171" t="s">
        <v>29</v>
      </c>
      <c r="AH36" s="1172"/>
      <c r="AI36" s="1172"/>
      <c r="AJ36" s="1172"/>
      <c r="AK36" s="1172"/>
      <c r="AL36" s="1173"/>
      <c r="AM36" s="1163"/>
      <c r="AN36" s="773"/>
      <c r="AO36" s="555"/>
      <c r="AP36" s="555"/>
      <c r="AQ36" s="555"/>
      <c r="AR36" s="555"/>
      <c r="AS36" s="556"/>
      <c r="AT36" s="76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row>
    <row r="37" spans="1:93" s="318" customFormat="1" ht="27.75" customHeight="1" thickBot="1">
      <c r="A37" s="1127"/>
      <c r="B37" s="1127"/>
      <c r="C37" s="1138"/>
      <c r="D37" s="1150"/>
      <c r="E37" s="1207"/>
      <c r="F37" s="1207"/>
      <c r="G37" s="1216"/>
      <c r="H37" s="1248"/>
      <c r="I37" s="1153"/>
      <c r="J37" s="1143"/>
      <c r="K37" s="1216"/>
      <c r="L37" s="1118"/>
      <c r="M37" s="1225"/>
      <c r="N37" s="1226"/>
      <c r="O37" s="1219"/>
      <c r="P37" s="1118"/>
      <c r="Q37" s="890"/>
      <c r="R37" s="909"/>
      <c r="S37" s="314">
        <v>0</v>
      </c>
      <c r="T37" s="512" t="s">
        <v>194</v>
      </c>
      <c r="U37" s="512"/>
      <c r="V37" s="512"/>
      <c r="W37" s="512"/>
      <c r="X37" s="512"/>
      <c r="Y37" s="299"/>
      <c r="Z37" s="299"/>
      <c r="AA37" s="329"/>
      <c r="AB37" s="512"/>
      <c r="AC37" s="331"/>
      <c r="AD37" s="331"/>
      <c r="AE37" s="314"/>
      <c r="AF37" s="513"/>
      <c r="AG37" s="1174"/>
      <c r="AH37" s="1175"/>
      <c r="AI37" s="1175"/>
      <c r="AJ37" s="1175"/>
      <c r="AK37" s="1175"/>
      <c r="AL37" s="1176"/>
      <c r="AM37" s="1163"/>
      <c r="AN37" s="774">
        <v>11</v>
      </c>
      <c r="AO37" s="558">
        <v>0</v>
      </c>
      <c r="AP37" s="558">
        <v>0</v>
      </c>
      <c r="AQ37" s="558">
        <v>0</v>
      </c>
      <c r="AR37" s="558">
        <v>0</v>
      </c>
      <c r="AS37" s="349">
        <v>0</v>
      </c>
      <c r="AT37" s="767">
        <v>0</v>
      </c>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row>
    <row r="38" spans="1:97" ht="33.75" customHeight="1">
      <c r="A38" s="1127"/>
      <c r="B38" s="1127"/>
      <c r="C38" s="1138"/>
      <c r="D38" s="1150"/>
      <c r="E38" s="1207"/>
      <c r="F38" s="1207"/>
      <c r="G38" s="1137" t="s">
        <v>96</v>
      </c>
      <c r="H38" s="1117" t="s">
        <v>236</v>
      </c>
      <c r="I38" s="1127" t="s">
        <v>354</v>
      </c>
      <c r="J38" s="1127" t="s">
        <v>319</v>
      </c>
      <c r="K38" s="35" t="s">
        <v>96</v>
      </c>
      <c r="L38" s="302" t="s">
        <v>320</v>
      </c>
      <c r="M38" s="275"/>
      <c r="N38" s="251"/>
      <c r="O38" s="94"/>
      <c r="P38" s="284"/>
      <c r="Q38" s="271"/>
      <c r="R38" s="271"/>
      <c r="S38" s="274"/>
      <c r="T38" s="286"/>
      <c r="U38" s="286"/>
      <c r="V38" s="286"/>
      <c r="W38" s="286"/>
      <c r="X38" s="286"/>
      <c r="Y38" s="288"/>
      <c r="Z38" s="288"/>
      <c r="AA38" s="283"/>
      <c r="AB38" s="286"/>
      <c r="AC38" s="261"/>
      <c r="AD38" s="261"/>
      <c r="AE38" s="274"/>
      <c r="AF38" s="304"/>
      <c r="AG38" s="1209">
        <v>52</v>
      </c>
      <c r="AH38" s="1210"/>
      <c r="AI38" s="1210"/>
      <c r="AJ38" s="1210"/>
      <c r="AK38" s="1210"/>
      <c r="AL38" s="1211"/>
      <c r="AM38" s="1163"/>
      <c r="AN38" s="771">
        <v>6</v>
      </c>
      <c r="AO38" s="339">
        <v>4</v>
      </c>
      <c r="AP38" s="339">
        <v>0</v>
      </c>
      <c r="AQ38" s="339">
        <v>2</v>
      </c>
      <c r="AR38" s="339">
        <v>1</v>
      </c>
      <c r="AS38" s="335">
        <v>0</v>
      </c>
      <c r="AT38" s="767">
        <v>0</v>
      </c>
      <c r="CP38" s="8"/>
      <c r="CQ38" s="8"/>
      <c r="CR38" s="8"/>
      <c r="CS38" s="8"/>
    </row>
    <row r="39" spans="1:97" ht="63.75" customHeight="1">
      <c r="A39" s="1127"/>
      <c r="B39" s="1127"/>
      <c r="C39" s="1138"/>
      <c r="D39" s="1150"/>
      <c r="E39" s="1207"/>
      <c r="F39" s="1207"/>
      <c r="G39" s="1138"/>
      <c r="H39" s="1121"/>
      <c r="I39" s="1127"/>
      <c r="J39" s="1127"/>
      <c r="K39" s="1137">
        <v>0</v>
      </c>
      <c r="L39" s="1117" t="s">
        <v>194</v>
      </c>
      <c r="M39" s="1225" t="s">
        <v>0</v>
      </c>
      <c r="N39" s="1226" t="s">
        <v>447</v>
      </c>
      <c r="O39" s="1217">
        <v>0</v>
      </c>
      <c r="P39" s="1117" t="s">
        <v>194</v>
      </c>
      <c r="Q39" s="1123" t="s">
        <v>355</v>
      </c>
      <c r="R39" s="1126" t="s">
        <v>321</v>
      </c>
      <c r="S39" s="1217" t="s">
        <v>96</v>
      </c>
      <c r="T39" s="1117" t="s">
        <v>236</v>
      </c>
      <c r="U39" s="1123" t="s">
        <v>356</v>
      </c>
      <c r="V39" s="1126" t="s">
        <v>6</v>
      </c>
      <c r="W39" s="1217" t="s">
        <v>96</v>
      </c>
      <c r="X39" s="1227" t="s">
        <v>236</v>
      </c>
      <c r="Y39" s="1126" t="s">
        <v>355</v>
      </c>
      <c r="Z39" s="1126" t="s">
        <v>321</v>
      </c>
      <c r="AA39" s="1217">
        <v>1</v>
      </c>
      <c r="AB39" s="1117" t="s">
        <v>119</v>
      </c>
      <c r="AC39" s="1123" t="s">
        <v>357</v>
      </c>
      <c r="AD39" s="1126" t="s">
        <v>322</v>
      </c>
      <c r="AE39" s="100">
        <v>0</v>
      </c>
      <c r="AF39" s="136" t="s">
        <v>323</v>
      </c>
      <c r="AG39" s="1197" t="s">
        <v>438</v>
      </c>
      <c r="AH39" s="1198"/>
      <c r="AI39" s="1198"/>
      <c r="AJ39" s="1198"/>
      <c r="AK39" s="1198"/>
      <c r="AL39" s="1199"/>
      <c r="AM39" s="1163"/>
      <c r="AN39" s="772">
        <v>11</v>
      </c>
      <c r="AO39" s="559">
        <v>8</v>
      </c>
      <c r="AP39" s="559">
        <v>0</v>
      </c>
      <c r="AQ39" s="559">
        <v>0</v>
      </c>
      <c r="AR39" s="559">
        <v>2</v>
      </c>
      <c r="AS39" s="482">
        <v>0</v>
      </c>
      <c r="AT39" s="767">
        <v>0</v>
      </c>
      <c r="CP39" s="8"/>
      <c r="CQ39" s="8"/>
      <c r="CR39" s="8"/>
      <c r="CS39" s="8"/>
    </row>
    <row r="40" spans="1:93" s="318" customFormat="1" ht="63.75" customHeight="1">
      <c r="A40" s="1127"/>
      <c r="B40" s="1127"/>
      <c r="C40" s="1138"/>
      <c r="D40" s="1150"/>
      <c r="E40" s="1207"/>
      <c r="F40" s="1207"/>
      <c r="G40" s="1138"/>
      <c r="H40" s="1121"/>
      <c r="I40" s="1127"/>
      <c r="J40" s="1127"/>
      <c r="K40" s="1138"/>
      <c r="L40" s="1121"/>
      <c r="M40" s="1225"/>
      <c r="N40" s="1226"/>
      <c r="O40" s="1218"/>
      <c r="P40" s="1121"/>
      <c r="Q40" s="1124"/>
      <c r="R40" s="1127"/>
      <c r="S40" s="1218"/>
      <c r="T40" s="1121"/>
      <c r="U40" s="1124"/>
      <c r="V40" s="1127"/>
      <c r="W40" s="1218"/>
      <c r="X40" s="1228"/>
      <c r="Y40" s="1127"/>
      <c r="Z40" s="1127"/>
      <c r="AA40" s="1219"/>
      <c r="AB40" s="1118"/>
      <c r="AC40" s="1153"/>
      <c r="AD40" s="1143"/>
      <c r="AE40" s="314" t="s">
        <v>96</v>
      </c>
      <c r="AF40" s="513" t="s">
        <v>324</v>
      </c>
      <c r="AG40" s="1200"/>
      <c r="AH40" s="1201"/>
      <c r="AI40" s="1201"/>
      <c r="AJ40" s="1201"/>
      <c r="AK40" s="1201"/>
      <c r="AL40" s="1202"/>
      <c r="AM40" s="1163"/>
      <c r="AN40" s="771"/>
      <c r="AO40" s="339"/>
      <c r="AP40" s="339"/>
      <c r="AQ40" s="339"/>
      <c r="AR40" s="339"/>
      <c r="AS40" s="335"/>
      <c r="AT40" s="76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row>
    <row r="41" spans="1:97" ht="63.75" customHeight="1" thickBot="1">
      <c r="A41" s="1127"/>
      <c r="B41" s="1127"/>
      <c r="C41" s="1138"/>
      <c r="D41" s="1150"/>
      <c r="E41" s="1207"/>
      <c r="F41" s="1207"/>
      <c r="G41" s="1138"/>
      <c r="H41" s="1121"/>
      <c r="I41" s="1127"/>
      <c r="J41" s="1127"/>
      <c r="K41" s="1138"/>
      <c r="L41" s="1121"/>
      <c r="M41" s="1225"/>
      <c r="N41" s="1226"/>
      <c r="O41" s="1218"/>
      <c r="P41" s="1121"/>
      <c r="Q41" s="1124"/>
      <c r="R41" s="1127"/>
      <c r="S41" s="1218"/>
      <c r="T41" s="1121"/>
      <c r="U41" s="1124"/>
      <c r="V41" s="1127"/>
      <c r="W41" s="1219"/>
      <c r="X41" s="1229"/>
      <c r="Y41" s="1143"/>
      <c r="Z41" s="1143"/>
      <c r="AA41" s="321" t="s">
        <v>61</v>
      </c>
      <c r="AB41" s="560" t="s">
        <v>120</v>
      </c>
      <c r="AC41" s="561"/>
      <c r="AD41" s="323"/>
      <c r="AE41" s="314"/>
      <c r="AF41" s="513"/>
      <c r="AG41" s="1168" t="s">
        <v>439</v>
      </c>
      <c r="AH41" s="1169"/>
      <c r="AI41" s="1169"/>
      <c r="AJ41" s="1169"/>
      <c r="AK41" s="1169"/>
      <c r="AL41" s="1170"/>
      <c r="AM41" s="1163"/>
      <c r="AN41" s="775"/>
      <c r="AO41" s="334"/>
      <c r="AP41" s="334"/>
      <c r="AQ41" s="334"/>
      <c r="AR41" s="334"/>
      <c r="AS41" s="483"/>
      <c r="AT41" s="767"/>
      <c r="CP41" s="8"/>
      <c r="CQ41" s="8"/>
      <c r="CR41" s="8"/>
      <c r="CS41" s="8"/>
    </row>
    <row r="42" spans="1:93" s="318" customFormat="1" ht="33.75" customHeight="1" thickBot="1">
      <c r="A42" s="1127"/>
      <c r="B42" s="1127"/>
      <c r="C42" s="1138"/>
      <c r="D42" s="1150"/>
      <c r="E42" s="1207"/>
      <c r="F42" s="1207"/>
      <c r="G42" s="1138"/>
      <c r="H42" s="1121"/>
      <c r="I42" s="1127"/>
      <c r="J42" s="1127"/>
      <c r="K42" s="1138"/>
      <c r="L42" s="1121"/>
      <c r="M42" s="1225"/>
      <c r="N42" s="1226"/>
      <c r="O42" s="1218"/>
      <c r="P42" s="1121"/>
      <c r="Q42" s="1124"/>
      <c r="R42" s="1127"/>
      <c r="S42" s="1219"/>
      <c r="T42" s="1118"/>
      <c r="U42" s="1153"/>
      <c r="V42" s="1143"/>
      <c r="W42" s="319">
        <v>0</v>
      </c>
      <c r="X42" s="320" t="s">
        <v>194</v>
      </c>
      <c r="Y42" s="320"/>
      <c r="Z42" s="320"/>
      <c r="AA42" s="321"/>
      <c r="AB42" s="322"/>
      <c r="AC42" s="323"/>
      <c r="AD42" s="323"/>
      <c r="AE42" s="314"/>
      <c r="AF42" s="513"/>
      <c r="AG42" s="1182" t="s">
        <v>29</v>
      </c>
      <c r="AH42" s="1183"/>
      <c r="AI42" s="1183"/>
      <c r="AJ42" s="1183"/>
      <c r="AK42" s="1183"/>
      <c r="AL42" s="1184"/>
      <c r="AM42" s="1163"/>
      <c r="AN42" s="761"/>
      <c r="AO42" s="346"/>
      <c r="AP42" s="346"/>
      <c r="AQ42" s="346"/>
      <c r="AR42" s="346"/>
      <c r="AS42" s="347"/>
      <c r="AT42" s="76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row>
    <row r="43" spans="1:93" s="318" customFormat="1" ht="33.75" customHeight="1">
      <c r="A43" s="1127"/>
      <c r="B43" s="1127"/>
      <c r="C43" s="1138"/>
      <c r="D43" s="1150"/>
      <c r="E43" s="1207"/>
      <c r="F43" s="1207"/>
      <c r="G43" s="1138"/>
      <c r="H43" s="1121"/>
      <c r="I43" s="1127"/>
      <c r="J43" s="1127"/>
      <c r="K43" s="1138"/>
      <c r="L43" s="1121"/>
      <c r="M43" s="1225"/>
      <c r="N43" s="1226"/>
      <c r="O43" s="1218"/>
      <c r="P43" s="1121"/>
      <c r="Q43" s="1124"/>
      <c r="R43" s="1127"/>
      <c r="S43" s="1217">
        <v>0</v>
      </c>
      <c r="T43" s="1117" t="s">
        <v>194</v>
      </c>
      <c r="U43" s="1123" t="s">
        <v>357</v>
      </c>
      <c r="V43" s="1126" t="s">
        <v>322</v>
      </c>
      <c r="W43" s="314" t="s">
        <v>96</v>
      </c>
      <c r="X43" s="322" t="s">
        <v>324</v>
      </c>
      <c r="Y43" s="512"/>
      <c r="Z43" s="512"/>
      <c r="AA43" s="512"/>
      <c r="AB43" s="512"/>
      <c r="AC43" s="333"/>
      <c r="AD43" s="330"/>
      <c r="AE43" s="314"/>
      <c r="AF43" s="513"/>
      <c r="AG43" s="1185">
        <v>20001</v>
      </c>
      <c r="AH43" s="1186"/>
      <c r="AI43" s="1186"/>
      <c r="AJ43" s="1186"/>
      <c r="AK43" s="1186"/>
      <c r="AL43" s="1187"/>
      <c r="AM43" s="1163"/>
      <c r="AN43" s="771">
        <v>1</v>
      </c>
      <c r="AO43" s="339">
        <v>6</v>
      </c>
      <c r="AP43" s="339">
        <v>0</v>
      </c>
      <c r="AQ43" s="339">
        <v>0</v>
      </c>
      <c r="AR43" s="339">
        <v>3</v>
      </c>
      <c r="AS43" s="335">
        <v>0</v>
      </c>
      <c r="AT43" s="767">
        <v>0</v>
      </c>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row>
    <row r="44" spans="1:97" ht="33.75" customHeight="1">
      <c r="A44" s="1127"/>
      <c r="B44" s="1127"/>
      <c r="C44" s="1138"/>
      <c r="D44" s="1150"/>
      <c r="E44" s="1207"/>
      <c r="F44" s="1207"/>
      <c r="G44" s="1138"/>
      <c r="H44" s="1121"/>
      <c r="I44" s="1127"/>
      <c r="J44" s="1127"/>
      <c r="K44" s="1138"/>
      <c r="L44" s="1121"/>
      <c r="M44" s="1225"/>
      <c r="N44" s="1226"/>
      <c r="O44" s="1218"/>
      <c r="P44" s="1121"/>
      <c r="Q44" s="1153"/>
      <c r="R44" s="1143"/>
      <c r="S44" s="1219"/>
      <c r="T44" s="1118"/>
      <c r="U44" s="1153"/>
      <c r="V44" s="1143"/>
      <c r="W44" s="94">
        <v>0</v>
      </c>
      <c r="X44" s="1250" t="s">
        <v>361</v>
      </c>
      <c r="Y44" s="1250"/>
      <c r="Z44" s="1250"/>
      <c r="AA44" s="1250"/>
      <c r="AB44" s="1250"/>
      <c r="AC44" s="1250"/>
      <c r="AD44" s="1250"/>
      <c r="AE44" s="1250"/>
      <c r="AF44" s="1251"/>
      <c r="AG44" s="1188">
        <v>20000</v>
      </c>
      <c r="AH44" s="1189"/>
      <c r="AI44" s="1189"/>
      <c r="AJ44" s="1189"/>
      <c r="AK44" s="1189"/>
      <c r="AL44" s="1190"/>
      <c r="AM44" s="1163"/>
      <c r="AN44" s="771">
        <v>119</v>
      </c>
      <c r="AO44" s="339">
        <v>36</v>
      </c>
      <c r="AP44" s="339">
        <v>2</v>
      </c>
      <c r="AQ44" s="339">
        <v>3</v>
      </c>
      <c r="AR44" s="339">
        <v>2</v>
      </c>
      <c r="AS44" s="342">
        <v>0</v>
      </c>
      <c r="AT44" s="767">
        <v>0</v>
      </c>
      <c r="CP44" s="8"/>
      <c r="CQ44" s="8"/>
      <c r="CR44" s="8"/>
      <c r="CS44" s="8"/>
    </row>
    <row r="45" spans="1:93" s="318" customFormat="1" ht="70.5" customHeight="1">
      <c r="A45" s="1127"/>
      <c r="B45" s="1127"/>
      <c r="C45" s="1138"/>
      <c r="D45" s="1150"/>
      <c r="E45" s="1207"/>
      <c r="F45" s="1207"/>
      <c r="G45" s="1138"/>
      <c r="H45" s="1121"/>
      <c r="I45" s="1127"/>
      <c r="J45" s="1127"/>
      <c r="K45" s="1138"/>
      <c r="L45" s="1121"/>
      <c r="M45" s="1225"/>
      <c r="N45" s="1226"/>
      <c r="O45" s="1217" t="s">
        <v>96</v>
      </c>
      <c r="P45" s="1117" t="s">
        <v>236</v>
      </c>
      <c r="Q45" s="889" t="s">
        <v>355</v>
      </c>
      <c r="R45" s="924" t="s">
        <v>321</v>
      </c>
      <c r="S45" s="1239" t="s">
        <v>96</v>
      </c>
      <c r="T45" s="1230" t="s">
        <v>236</v>
      </c>
      <c r="U45" s="1233" t="s">
        <v>356</v>
      </c>
      <c r="V45" s="1236" t="s">
        <v>6</v>
      </c>
      <c r="W45" s="1239" t="s">
        <v>96</v>
      </c>
      <c r="X45" s="1245" t="s">
        <v>236</v>
      </c>
      <c r="Y45" s="1233" t="s">
        <v>355</v>
      </c>
      <c r="Z45" s="1236" t="s">
        <v>321</v>
      </c>
      <c r="AA45" s="314">
        <v>1</v>
      </c>
      <c r="AB45" s="512" t="s">
        <v>119</v>
      </c>
      <c r="AC45" s="326"/>
      <c r="AD45" s="326"/>
      <c r="AE45" s="314"/>
      <c r="AF45" s="513"/>
      <c r="AG45" s="1191" t="s">
        <v>441</v>
      </c>
      <c r="AH45" s="1192"/>
      <c r="AI45" s="1192"/>
      <c r="AJ45" s="1192"/>
      <c r="AK45" s="1192"/>
      <c r="AL45" s="1193"/>
      <c r="AM45" s="1163"/>
      <c r="AN45" s="769"/>
      <c r="AO45" s="337"/>
      <c r="AP45" s="337"/>
      <c r="AQ45" s="337"/>
      <c r="AR45" s="337"/>
      <c r="AS45" s="342"/>
      <c r="AT45" s="76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row>
    <row r="46" spans="1:93" s="318" customFormat="1" ht="70.5" customHeight="1" thickBot="1">
      <c r="A46" s="1127"/>
      <c r="B46" s="1127"/>
      <c r="C46" s="1138"/>
      <c r="D46" s="1150"/>
      <c r="E46" s="1207"/>
      <c r="F46" s="1207"/>
      <c r="G46" s="1138"/>
      <c r="H46" s="1121"/>
      <c r="I46" s="1127"/>
      <c r="J46" s="1127"/>
      <c r="K46" s="1138"/>
      <c r="L46" s="1121"/>
      <c r="M46" s="1225"/>
      <c r="N46" s="1226"/>
      <c r="O46" s="1218"/>
      <c r="P46" s="1121"/>
      <c r="Q46" s="910"/>
      <c r="R46" s="899"/>
      <c r="S46" s="1241"/>
      <c r="T46" s="1231"/>
      <c r="U46" s="1234"/>
      <c r="V46" s="1237"/>
      <c r="W46" s="1240"/>
      <c r="X46" s="1246"/>
      <c r="Y46" s="1235"/>
      <c r="Z46" s="1238"/>
      <c r="AA46" s="314" t="s">
        <v>61</v>
      </c>
      <c r="AB46" s="322" t="s">
        <v>120</v>
      </c>
      <c r="AC46" s="326"/>
      <c r="AD46" s="326"/>
      <c r="AE46" s="314"/>
      <c r="AF46" s="513"/>
      <c r="AG46" s="1168" t="s">
        <v>439</v>
      </c>
      <c r="AH46" s="1169"/>
      <c r="AI46" s="1169"/>
      <c r="AJ46" s="1169"/>
      <c r="AK46" s="1169"/>
      <c r="AL46" s="1170"/>
      <c r="AM46" s="1163"/>
      <c r="AN46" s="772"/>
      <c r="AO46" s="559"/>
      <c r="AP46" s="559"/>
      <c r="AQ46" s="559"/>
      <c r="AR46" s="559"/>
      <c r="AS46" s="482"/>
      <c r="AT46" s="76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row>
    <row r="47" spans="1:93" s="318" customFormat="1" ht="70.5" customHeight="1">
      <c r="A47" s="1127"/>
      <c r="B47" s="1127"/>
      <c r="C47" s="1138"/>
      <c r="D47" s="1150"/>
      <c r="E47" s="1207"/>
      <c r="F47" s="1207"/>
      <c r="G47" s="1138"/>
      <c r="H47" s="1121"/>
      <c r="I47" s="1127"/>
      <c r="J47" s="1127"/>
      <c r="K47" s="1138"/>
      <c r="L47" s="1121"/>
      <c r="M47" s="1225"/>
      <c r="N47" s="1226"/>
      <c r="O47" s="1218"/>
      <c r="P47" s="1121"/>
      <c r="Q47" s="910"/>
      <c r="R47" s="899"/>
      <c r="S47" s="1240"/>
      <c r="T47" s="1232"/>
      <c r="U47" s="1235"/>
      <c r="V47" s="1238"/>
      <c r="W47" s="329">
        <v>0</v>
      </c>
      <c r="X47" s="1254" t="s">
        <v>194</v>
      </c>
      <c r="Y47" s="1254"/>
      <c r="Z47" s="1254"/>
      <c r="AA47" s="1254"/>
      <c r="AB47" s="1254"/>
      <c r="AC47" s="1254"/>
      <c r="AD47" s="1254"/>
      <c r="AE47" s="1254"/>
      <c r="AF47" s="1255"/>
      <c r="AG47" s="1171" t="s">
        <v>29</v>
      </c>
      <c r="AH47" s="1172"/>
      <c r="AI47" s="1172"/>
      <c r="AJ47" s="1172"/>
      <c r="AK47" s="1172"/>
      <c r="AL47" s="1173"/>
      <c r="AM47" s="1163"/>
      <c r="AN47" s="773"/>
      <c r="AO47" s="555"/>
      <c r="AP47" s="555"/>
      <c r="AQ47" s="555"/>
      <c r="AR47" s="555"/>
      <c r="AS47" s="556"/>
      <c r="AT47" s="76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row>
    <row r="48" spans="1:93" s="318" customFormat="1" ht="70.5" customHeight="1" thickBot="1">
      <c r="A48" s="1127"/>
      <c r="B48" s="1127"/>
      <c r="C48" s="1138"/>
      <c r="D48" s="1244"/>
      <c r="E48" s="1223"/>
      <c r="F48" s="1223"/>
      <c r="G48" s="1216"/>
      <c r="H48" s="1118"/>
      <c r="I48" s="1143"/>
      <c r="J48" s="1143"/>
      <c r="K48" s="1216"/>
      <c r="L48" s="1118"/>
      <c r="M48" s="1225"/>
      <c r="N48" s="1226"/>
      <c r="O48" s="1219"/>
      <c r="P48" s="1118"/>
      <c r="Q48" s="890"/>
      <c r="R48" s="909"/>
      <c r="S48" s="314">
        <v>0</v>
      </c>
      <c r="T48" s="512" t="s">
        <v>194</v>
      </c>
      <c r="U48" s="512"/>
      <c r="V48" s="512"/>
      <c r="W48" s="512"/>
      <c r="X48" s="512"/>
      <c r="Y48" s="299"/>
      <c r="Z48" s="299"/>
      <c r="AA48" s="329"/>
      <c r="AB48" s="512"/>
      <c r="AC48" s="331"/>
      <c r="AD48" s="331"/>
      <c r="AE48" s="314"/>
      <c r="AF48" s="513"/>
      <c r="AG48" s="1174"/>
      <c r="AH48" s="1175"/>
      <c r="AI48" s="1175"/>
      <c r="AJ48" s="1175"/>
      <c r="AK48" s="1175"/>
      <c r="AL48" s="1176"/>
      <c r="AM48" s="1163"/>
      <c r="AN48" s="774">
        <v>1</v>
      </c>
      <c r="AO48" s="558">
        <v>0</v>
      </c>
      <c r="AP48" s="558">
        <v>0</v>
      </c>
      <c r="AQ48" s="558">
        <v>0</v>
      </c>
      <c r="AR48" s="558">
        <v>0</v>
      </c>
      <c r="AS48" s="349">
        <v>0</v>
      </c>
      <c r="AT48" s="767">
        <v>0</v>
      </c>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row>
    <row r="49" spans="1:46" ht="16.5" customHeight="1" thickBot="1">
      <c r="A49" s="1127"/>
      <c r="B49" s="1127"/>
      <c r="C49" s="1137">
        <v>0</v>
      </c>
      <c r="D49" s="1117" t="s">
        <v>194</v>
      </c>
      <c r="E49" s="1123" t="s">
        <v>346</v>
      </c>
      <c r="F49" s="1126" t="s">
        <v>345</v>
      </c>
      <c r="G49" s="95" t="s">
        <v>96</v>
      </c>
      <c r="H49" s="1257" t="s">
        <v>316</v>
      </c>
      <c r="I49" s="1257"/>
      <c r="J49" s="1257"/>
      <c r="K49" s="1257"/>
      <c r="L49" s="1257"/>
      <c r="M49" s="1257"/>
      <c r="N49" s="1257"/>
      <c r="O49" s="1257"/>
      <c r="P49" s="1257"/>
      <c r="Q49" s="1257"/>
      <c r="R49" s="1257"/>
      <c r="S49" s="1257"/>
      <c r="T49" s="1257"/>
      <c r="U49" s="1257"/>
      <c r="V49" s="1257"/>
      <c r="W49" s="1257"/>
      <c r="X49" s="1257"/>
      <c r="Y49" s="1257"/>
      <c r="Z49" s="1257"/>
      <c r="AA49" s="1257"/>
      <c r="AB49" s="1257"/>
      <c r="AC49" s="1257"/>
      <c r="AD49" s="1257"/>
      <c r="AE49" s="1257"/>
      <c r="AF49" s="1258"/>
      <c r="AG49" s="985">
        <v>20000</v>
      </c>
      <c r="AH49" s="986"/>
      <c r="AI49" s="986"/>
      <c r="AJ49" s="986"/>
      <c r="AK49" s="986"/>
      <c r="AL49" s="987"/>
      <c r="AM49" s="1163"/>
      <c r="AN49" s="776">
        <v>0</v>
      </c>
      <c r="AO49" s="143">
        <v>1299</v>
      </c>
      <c r="AP49" s="143">
        <v>260</v>
      </c>
      <c r="AQ49" s="143">
        <v>160</v>
      </c>
      <c r="AR49" s="143">
        <v>129</v>
      </c>
      <c r="AS49" s="122">
        <v>0</v>
      </c>
      <c r="AT49" s="53">
        <v>0</v>
      </c>
    </row>
    <row r="50" spans="1:46" ht="16.5" thickBot="1">
      <c r="A50" s="1127"/>
      <c r="B50" s="1127"/>
      <c r="C50" s="1139"/>
      <c r="D50" s="1122"/>
      <c r="E50" s="1125"/>
      <c r="F50" s="1128"/>
      <c r="G50" s="48">
        <v>0</v>
      </c>
      <c r="H50" s="1252" t="s">
        <v>296</v>
      </c>
      <c r="I50" s="1252"/>
      <c r="J50" s="1252"/>
      <c r="K50" s="1252"/>
      <c r="L50" s="1252"/>
      <c r="M50" s="1252"/>
      <c r="N50" s="1252"/>
      <c r="O50" s="1252"/>
      <c r="P50" s="1252"/>
      <c r="Q50" s="1252"/>
      <c r="R50" s="1252"/>
      <c r="S50" s="1252"/>
      <c r="T50" s="1252"/>
      <c r="U50" s="1252"/>
      <c r="V50" s="1252"/>
      <c r="W50" s="1252"/>
      <c r="X50" s="1252"/>
      <c r="Y50" s="1252"/>
      <c r="Z50" s="1252"/>
      <c r="AA50" s="1252"/>
      <c r="AB50" s="1252"/>
      <c r="AC50" s="1252"/>
      <c r="AD50" s="1252"/>
      <c r="AE50" s="1252"/>
      <c r="AF50" s="1253"/>
      <c r="AG50" s="1182" t="s">
        <v>29</v>
      </c>
      <c r="AH50" s="1183"/>
      <c r="AI50" s="1183"/>
      <c r="AJ50" s="1184"/>
      <c r="AK50" s="1177">
        <v>0</v>
      </c>
      <c r="AL50" s="1178"/>
      <c r="AM50" s="1164"/>
      <c r="AN50" s="761">
        <v>1</v>
      </c>
      <c r="AO50" s="346">
        <v>0</v>
      </c>
      <c r="AP50" s="346">
        <v>14</v>
      </c>
      <c r="AQ50" s="347">
        <v>0</v>
      </c>
      <c r="AR50" s="145">
        <v>10851</v>
      </c>
      <c r="AS50" s="117">
        <v>56</v>
      </c>
      <c r="AT50" s="236">
        <v>3059</v>
      </c>
    </row>
  </sheetData>
  <sheetProtection/>
  <mergeCells count="141">
    <mergeCell ref="AM27:AM50"/>
    <mergeCell ref="A16:AT16"/>
    <mergeCell ref="A17:AT17"/>
    <mergeCell ref="AS7:AS12"/>
    <mergeCell ref="AT7:AT13"/>
    <mergeCell ref="AG19:AM19"/>
    <mergeCell ref="AN19:AT19"/>
    <mergeCell ref="AG20:AM20"/>
    <mergeCell ref="AN20:AT20"/>
    <mergeCell ref="AR7:AR9"/>
    <mergeCell ref="AQ8:AQ9"/>
    <mergeCell ref="AR10:AR12"/>
    <mergeCell ref="AQ11:AQ12"/>
    <mergeCell ref="AG21:AL21"/>
    <mergeCell ref="AN21:AS21"/>
    <mergeCell ref="AG22:AL22"/>
    <mergeCell ref="AM22:AM26"/>
    <mergeCell ref="AN22:AS22"/>
    <mergeCell ref="AT22:AT26"/>
    <mergeCell ref="AG23:AL23"/>
    <mergeCell ref="AN23:AS23"/>
    <mergeCell ref="AG24:AL24"/>
    <mergeCell ref="AN24:AS24"/>
    <mergeCell ref="A27:A50"/>
    <mergeCell ref="B27:B50"/>
    <mergeCell ref="C27:C48"/>
    <mergeCell ref="D27:D48"/>
    <mergeCell ref="E27:E48"/>
    <mergeCell ref="F27:F48"/>
    <mergeCell ref="C49:C50"/>
    <mergeCell ref="D49:D50"/>
    <mergeCell ref="E49:E50"/>
    <mergeCell ref="F49:F50"/>
    <mergeCell ref="G27:G37"/>
    <mergeCell ref="H27:H37"/>
    <mergeCell ref="I27:I37"/>
    <mergeCell ref="J27:J37"/>
    <mergeCell ref="AG27:AL27"/>
    <mergeCell ref="K28:K37"/>
    <mergeCell ref="L28:L37"/>
    <mergeCell ref="M28:M37"/>
    <mergeCell ref="N28:N37"/>
    <mergeCell ref="O28:O33"/>
    <mergeCell ref="X28:X30"/>
    <mergeCell ref="Y28:Y30"/>
    <mergeCell ref="Z28:Z30"/>
    <mergeCell ref="AA28:AA29"/>
    <mergeCell ref="P28:P33"/>
    <mergeCell ref="Q28:Q33"/>
    <mergeCell ref="R28:R33"/>
    <mergeCell ref="S28:S31"/>
    <mergeCell ref="T28:T31"/>
    <mergeCell ref="U28:U31"/>
    <mergeCell ref="AB28:AB29"/>
    <mergeCell ref="AC28:AC29"/>
    <mergeCell ref="AD28:AD29"/>
    <mergeCell ref="AG28:AL28"/>
    <mergeCell ref="AG29:AL29"/>
    <mergeCell ref="AG30:AL30"/>
    <mergeCell ref="AG31:AL31"/>
    <mergeCell ref="S32:S33"/>
    <mergeCell ref="T32:T33"/>
    <mergeCell ref="U32:U33"/>
    <mergeCell ref="V32:V33"/>
    <mergeCell ref="AG32:AL32"/>
    <mergeCell ref="X33:AF33"/>
    <mergeCell ref="AG33:AL33"/>
    <mergeCell ref="V28:V31"/>
    <mergeCell ref="W28:W30"/>
    <mergeCell ref="O34:O37"/>
    <mergeCell ref="P34:P37"/>
    <mergeCell ref="Q34:Q37"/>
    <mergeCell ref="R34:R37"/>
    <mergeCell ref="S34:S36"/>
    <mergeCell ref="T34:T36"/>
    <mergeCell ref="U34:U36"/>
    <mergeCell ref="V34:V36"/>
    <mergeCell ref="W34:W35"/>
    <mergeCell ref="X34:X35"/>
    <mergeCell ref="Y34:Y35"/>
    <mergeCell ref="Z34:Z35"/>
    <mergeCell ref="AG34:AL34"/>
    <mergeCell ref="AG35:AL35"/>
    <mergeCell ref="X36:AF36"/>
    <mergeCell ref="AG36:AL37"/>
    <mergeCell ref="G38:G48"/>
    <mergeCell ref="H38:H48"/>
    <mergeCell ref="I38:I48"/>
    <mergeCell ref="J38:J48"/>
    <mergeCell ref="AG38:AL38"/>
    <mergeCell ref="K39:K48"/>
    <mergeCell ref="L39:L48"/>
    <mergeCell ref="M39:M48"/>
    <mergeCell ref="N39:N48"/>
    <mergeCell ref="O39:O44"/>
    <mergeCell ref="P39:P44"/>
    <mergeCell ref="Q39:Q44"/>
    <mergeCell ref="AB39:AB40"/>
    <mergeCell ref="AC39:AC40"/>
    <mergeCell ref="R39:R44"/>
    <mergeCell ref="S39:S42"/>
    <mergeCell ref="T39:T42"/>
    <mergeCell ref="U39:U42"/>
    <mergeCell ref="V39:V42"/>
    <mergeCell ref="W39:W41"/>
    <mergeCell ref="S43:S44"/>
    <mergeCell ref="T43:T44"/>
    <mergeCell ref="U43:U44"/>
    <mergeCell ref="V43:V44"/>
    <mergeCell ref="AG43:AL43"/>
    <mergeCell ref="X44:AF44"/>
    <mergeCell ref="V45:V47"/>
    <mergeCell ref="W45:W46"/>
    <mergeCell ref="AD39:AD40"/>
    <mergeCell ref="AG39:AL40"/>
    <mergeCell ref="AG41:AL41"/>
    <mergeCell ref="AG42:AL42"/>
    <mergeCell ref="X39:X41"/>
    <mergeCell ref="Y39:Y41"/>
    <mergeCell ref="Z39:Z41"/>
    <mergeCell ref="AA39:AA40"/>
    <mergeCell ref="X47:AF47"/>
    <mergeCell ref="AG47:AL48"/>
    <mergeCell ref="AG44:AL44"/>
    <mergeCell ref="O45:O48"/>
    <mergeCell ref="P45:P48"/>
    <mergeCell ref="Q45:Q48"/>
    <mergeCell ref="R45:R48"/>
    <mergeCell ref="S45:S47"/>
    <mergeCell ref="T45:T47"/>
    <mergeCell ref="U45:U47"/>
    <mergeCell ref="H49:AF49"/>
    <mergeCell ref="AG49:AL49"/>
    <mergeCell ref="H50:AF50"/>
    <mergeCell ref="AG50:AJ50"/>
    <mergeCell ref="AK50:AL50"/>
    <mergeCell ref="X45:X46"/>
    <mergeCell ref="Y45:Y46"/>
    <mergeCell ref="Z45:Z46"/>
    <mergeCell ref="AG45:AL45"/>
    <mergeCell ref="AG46:AL46"/>
  </mergeCells>
  <printOptions horizontalCentered="1" verticalCentered="1"/>
  <pageMargins left="0" right="0" top="0" bottom="0" header="0" footer="0"/>
  <pageSetup fitToHeight="1" fitToWidth="1" horizontalDpi="600" verticalDpi="600" orientation="landscape" paperSize="9" scale="35" r:id="rId1"/>
  <headerFooter alignWithMargins="0">
    <oddHeader>&amp;C&amp;"Arial,Bold"&amp;12PWEEKFT IT00</oddHeader>
  </headerFooter>
  <rowBreaks count="1" manualBreakCount="1">
    <brk id="18" max="46" man="1"/>
  </rowBreaks>
</worksheet>
</file>

<file path=xl/worksheets/sheet7.xml><?xml version="1.0" encoding="utf-8"?>
<worksheet xmlns="http://schemas.openxmlformats.org/spreadsheetml/2006/main" xmlns:r="http://schemas.openxmlformats.org/officeDocument/2006/relationships">
  <sheetPr>
    <pageSetUpPr fitToPage="1"/>
  </sheetPr>
  <dimension ref="A1:CM58"/>
  <sheetViews>
    <sheetView view="pageBreakPreview" zoomScale="75" zoomScaleSheetLayoutView="75" zoomScalePageLayoutView="0" workbookViewId="0" topLeftCell="A1">
      <selection activeCell="A1" sqref="A1"/>
    </sheetView>
  </sheetViews>
  <sheetFormatPr defaultColWidth="9.140625" defaultRowHeight="12.75"/>
  <cols>
    <col min="1" max="1" width="5.57421875" style="8" customWidth="1"/>
    <col min="2" max="2" width="6.28125" style="8" customWidth="1"/>
    <col min="3" max="3" width="3.28125" style="8" customWidth="1"/>
    <col min="4" max="4" width="6.7109375" style="8" customWidth="1"/>
    <col min="5" max="5" width="4.57421875" style="8" customWidth="1"/>
    <col min="6" max="6" width="7.00390625" style="8" customWidth="1"/>
    <col min="7" max="7" width="5.421875" style="8" customWidth="1"/>
    <col min="8" max="8" width="14.421875" style="8" customWidth="1"/>
    <col min="9" max="9" width="4.57421875" style="8" customWidth="1"/>
    <col min="10" max="10" width="5.57421875" style="8" customWidth="1"/>
    <col min="11" max="11" width="4.421875" style="8" customWidth="1"/>
    <col min="12" max="12" width="14.421875" style="8" customWidth="1"/>
    <col min="13" max="13" width="12.28125" style="8" customWidth="1"/>
    <col min="14" max="14" width="10.421875" style="8" customWidth="1"/>
    <col min="15" max="15" width="13.00390625" style="8" customWidth="1"/>
    <col min="16" max="16" width="8.7109375" style="8" customWidth="1"/>
    <col min="17" max="91" width="9.140625" style="28" customWidth="1"/>
    <col min="92" max="16384" width="9.140625" style="8" customWidth="1"/>
  </cols>
  <sheetData>
    <row r="1" spans="1:5" ht="12.75">
      <c r="A1" s="1" t="s">
        <v>472</v>
      </c>
      <c r="E1" s="1"/>
    </row>
    <row r="2" spans="1:5" ht="12.75">
      <c r="A2" s="240" t="s">
        <v>364</v>
      </c>
      <c r="E2" s="1"/>
    </row>
    <row r="3" spans="1:2" ht="12.75">
      <c r="A3" t="s">
        <v>27</v>
      </c>
      <c r="B3" s="8" t="s">
        <v>233</v>
      </c>
    </row>
    <row r="4" ht="12.75"/>
    <row r="5" spans="2:6" ht="12.75">
      <c r="B5" s="3"/>
      <c r="F5" s="3"/>
    </row>
    <row r="6" spans="1:20" ht="12.75">
      <c r="A6" s="4">
        <v>-1</v>
      </c>
      <c r="B6" s="5"/>
      <c r="C6" s="4" t="s">
        <v>28</v>
      </c>
      <c r="D6" s="6"/>
      <c r="E6" s="4"/>
      <c r="F6" s="5"/>
      <c r="G6" s="4"/>
      <c r="H6" s="6"/>
      <c r="I6" s="6"/>
      <c r="J6" s="6"/>
      <c r="K6" s="6"/>
      <c r="L6" s="6"/>
      <c r="N6" s="350">
        <f>SUM(P35:P40)</f>
        <v>3059</v>
      </c>
      <c r="O6" s="350">
        <f>SUM(N6)</f>
        <v>3059</v>
      </c>
      <c r="P6" s="350">
        <f>O6</f>
        <v>3059</v>
      </c>
      <c r="R6" s="59"/>
      <c r="T6" s="105"/>
    </row>
    <row r="7" spans="1:20" ht="12.75">
      <c r="A7" s="9">
        <v>0</v>
      </c>
      <c r="B7" s="5"/>
      <c r="C7" s="297" t="s">
        <v>478</v>
      </c>
      <c r="D7" s="6"/>
      <c r="E7" s="9"/>
      <c r="F7" s="5"/>
      <c r="G7" s="9"/>
      <c r="H7" s="6"/>
      <c r="I7" s="6"/>
      <c r="J7" s="6"/>
      <c r="K7" s="6"/>
      <c r="L7" s="6"/>
      <c r="N7" s="361">
        <f>SUM(O35,M36:O36,O40)</f>
        <v>5465</v>
      </c>
      <c r="O7" s="1268">
        <f>SUM(N7:N8)</f>
        <v>18994</v>
      </c>
      <c r="P7" s="1265">
        <f>SUM(O7:O9)</f>
        <v>19209</v>
      </c>
      <c r="R7" s="59"/>
      <c r="T7" s="105"/>
    </row>
    <row r="8" spans="1:20" ht="12.75">
      <c r="A8" s="498" t="s">
        <v>66</v>
      </c>
      <c r="B8" s="5"/>
      <c r="C8" s="296" t="s">
        <v>366</v>
      </c>
      <c r="D8" s="6"/>
      <c r="E8" s="9"/>
      <c r="F8" s="5"/>
      <c r="G8" s="9"/>
      <c r="H8" s="6"/>
      <c r="I8" s="6"/>
      <c r="J8" s="6"/>
      <c r="K8" s="6"/>
      <c r="L8" s="6"/>
      <c r="N8" s="360">
        <f>SUM(M37:O37)</f>
        <v>13529</v>
      </c>
      <c r="O8" s="1269"/>
      <c r="P8" s="1266"/>
      <c r="R8" s="59"/>
      <c r="T8" s="105"/>
    </row>
    <row r="9" spans="1:16" ht="12.75" customHeight="1">
      <c r="A9" s="23" t="s">
        <v>29</v>
      </c>
      <c r="B9" s="5"/>
      <c r="C9" s="4" t="s">
        <v>30</v>
      </c>
      <c r="E9" s="23"/>
      <c r="F9" s="5"/>
      <c r="G9" s="4"/>
      <c r="M9" s="8"/>
      <c r="N9" s="352">
        <f>SUM(M35:N35,M38:N40,O38:O39)</f>
        <v>215</v>
      </c>
      <c r="O9" s="352">
        <f>SUM(N9)</f>
        <v>215</v>
      </c>
      <c r="P9" s="1267"/>
    </row>
    <row r="10" spans="1:16" ht="13.5" thickBot="1">
      <c r="A10" s="20"/>
      <c r="B10" s="21"/>
      <c r="C10" s="9"/>
      <c r="E10" s="20"/>
      <c r="F10" s="21"/>
      <c r="N10" s="353"/>
      <c r="O10" s="353"/>
      <c r="P10" s="354">
        <f>SUM(P6:P9)</f>
        <v>22268</v>
      </c>
    </row>
    <row r="11" spans="1:16" ht="14.25" thickBot="1" thickTop="1">
      <c r="A11" s="20"/>
      <c r="B11" s="21"/>
      <c r="E11" s="20"/>
      <c r="F11" s="21"/>
      <c r="M11" s="25"/>
      <c r="N11" s="25"/>
      <c r="O11" s="25"/>
      <c r="P11" s="12"/>
    </row>
    <row r="12" spans="1:16" ht="12.75" customHeight="1">
      <c r="A12" s="1" t="s">
        <v>472</v>
      </c>
      <c r="B12" s="289"/>
      <c r="C12" s="289"/>
      <c r="D12" s="289"/>
      <c r="E12" s="289"/>
      <c r="F12" s="289"/>
      <c r="G12" s="289"/>
      <c r="H12" s="289"/>
      <c r="I12" s="289"/>
      <c r="J12" s="289"/>
      <c r="K12" s="289"/>
      <c r="L12" s="289"/>
      <c r="M12" s="974" t="s">
        <v>44</v>
      </c>
      <c r="N12" s="968"/>
      <c r="O12" s="968"/>
      <c r="P12" s="996"/>
    </row>
    <row r="13" spans="1:16" ht="12.75">
      <c r="A13" s="289"/>
      <c r="B13" s="289"/>
      <c r="C13" s="289"/>
      <c r="D13" s="289"/>
      <c r="E13" s="289"/>
      <c r="F13" s="289"/>
      <c r="G13" s="289"/>
      <c r="H13" s="289"/>
      <c r="I13" s="289"/>
      <c r="J13" s="289"/>
      <c r="K13" s="289"/>
      <c r="L13" s="289"/>
      <c r="M13" s="975" t="s">
        <v>45</v>
      </c>
      <c r="N13" s="970"/>
      <c r="O13" s="970"/>
      <c r="P13" s="997"/>
    </row>
    <row r="14" spans="1:16" ht="12.75">
      <c r="A14" s="289"/>
      <c r="B14" s="289"/>
      <c r="C14" s="289"/>
      <c r="D14" s="289"/>
      <c r="E14" s="289"/>
      <c r="F14" s="289"/>
      <c r="G14" s="289"/>
      <c r="H14" s="289"/>
      <c r="I14" s="289"/>
      <c r="J14" s="289"/>
      <c r="K14" s="289"/>
      <c r="L14" s="289"/>
      <c r="M14" s="975" t="s">
        <v>46</v>
      </c>
      <c r="N14" s="970"/>
      <c r="O14" s="971"/>
      <c r="P14" s="29" t="s">
        <v>48</v>
      </c>
    </row>
    <row r="15" spans="1:16" ht="12.75" customHeight="1">
      <c r="A15" s="289"/>
      <c r="B15" s="289"/>
      <c r="C15" s="289"/>
      <c r="D15" s="289"/>
      <c r="E15" s="289"/>
      <c r="F15" s="289"/>
      <c r="G15" s="289"/>
      <c r="H15" s="289"/>
      <c r="I15" s="289"/>
      <c r="J15" s="289"/>
      <c r="K15" s="289"/>
      <c r="L15" s="289"/>
      <c r="M15" s="956" t="s">
        <v>47</v>
      </c>
      <c r="N15" s="957"/>
      <c r="O15" s="950"/>
      <c r="P15" s="993" t="s">
        <v>49</v>
      </c>
    </row>
    <row r="16" spans="1:19" ht="12.75" customHeight="1">
      <c r="A16" s="289"/>
      <c r="B16" s="289"/>
      <c r="C16" s="289"/>
      <c r="D16" s="289"/>
      <c r="E16" s="289"/>
      <c r="F16" s="289"/>
      <c r="G16" s="289"/>
      <c r="H16" s="289"/>
      <c r="I16" s="289"/>
      <c r="J16" s="289"/>
      <c r="K16" s="289"/>
      <c r="L16" s="289"/>
      <c r="M16" s="959" t="s">
        <v>32</v>
      </c>
      <c r="N16" s="960"/>
      <c r="O16" s="961"/>
      <c r="P16" s="993"/>
      <c r="S16" s="34"/>
    </row>
    <row r="17" spans="1:19" ht="12.75" customHeight="1">
      <c r="A17" s="289"/>
      <c r="B17" s="289"/>
      <c r="C17" s="289"/>
      <c r="D17" s="289"/>
      <c r="E17" s="289"/>
      <c r="F17" s="289"/>
      <c r="G17" s="289"/>
      <c r="H17" s="289"/>
      <c r="I17" s="289"/>
      <c r="J17" s="289"/>
      <c r="K17" s="289"/>
      <c r="L17" s="289"/>
      <c r="M17" s="962" t="s">
        <v>68</v>
      </c>
      <c r="N17" s="963"/>
      <c r="O17" s="937"/>
      <c r="P17" s="993"/>
      <c r="S17" s="34"/>
    </row>
    <row r="18" spans="1:16" ht="12.75">
      <c r="A18" s="289"/>
      <c r="B18" s="289"/>
      <c r="C18" s="289"/>
      <c r="D18" s="289"/>
      <c r="E18" s="289"/>
      <c r="F18" s="289"/>
      <c r="G18" s="289"/>
      <c r="H18" s="289"/>
      <c r="I18" s="289"/>
      <c r="J18" s="289"/>
      <c r="K18" s="289"/>
      <c r="L18" s="289"/>
      <c r="M18" s="137" t="s">
        <v>75</v>
      </c>
      <c r="N18" s="31">
        <v>19</v>
      </c>
      <c r="O18" s="62" t="s">
        <v>70</v>
      </c>
      <c r="P18" s="993"/>
    </row>
    <row r="19" spans="1:16" ht="26.25" thickBot="1">
      <c r="A19" s="247"/>
      <c r="B19" s="247"/>
      <c r="C19" s="247"/>
      <c r="D19" s="247"/>
      <c r="E19" s="247"/>
      <c r="F19" s="247"/>
      <c r="G19" s="247"/>
      <c r="H19" s="247"/>
      <c r="I19" s="289"/>
      <c r="J19" s="289"/>
      <c r="K19" s="289"/>
      <c r="L19" s="289"/>
      <c r="M19" s="32" t="s">
        <v>231</v>
      </c>
      <c r="N19" s="30" t="s">
        <v>43</v>
      </c>
      <c r="O19" s="30" t="s">
        <v>71</v>
      </c>
      <c r="P19" s="993"/>
    </row>
    <row r="20" spans="1:91" ht="20.25" customHeight="1" thickBot="1">
      <c r="A20" s="1284" t="s">
        <v>235</v>
      </c>
      <c r="B20" s="1287" t="s">
        <v>237</v>
      </c>
      <c r="C20" s="98">
        <v>0</v>
      </c>
      <c r="D20" s="109" t="s">
        <v>194</v>
      </c>
      <c r="E20" s="67"/>
      <c r="F20" s="68"/>
      <c r="G20" s="98"/>
      <c r="H20" s="66"/>
      <c r="I20" s="66"/>
      <c r="J20" s="66"/>
      <c r="K20" s="66"/>
      <c r="L20" s="69"/>
      <c r="M20" s="1182" t="s">
        <v>29</v>
      </c>
      <c r="N20" s="1184"/>
      <c r="O20" s="356">
        <v>0</v>
      </c>
      <c r="P20" s="1288">
        <v>-1</v>
      </c>
      <c r="Y20" s="34"/>
      <c r="AE20" s="34"/>
      <c r="CJ20" s="8"/>
      <c r="CK20" s="8"/>
      <c r="CL20" s="8"/>
      <c r="CM20" s="8"/>
    </row>
    <row r="21" spans="1:91" ht="32.25" customHeight="1">
      <c r="A21" s="1285"/>
      <c r="B21" s="1226"/>
      <c r="C21" s="1277" t="s">
        <v>96</v>
      </c>
      <c r="D21" s="1248" t="s">
        <v>236</v>
      </c>
      <c r="E21" s="1270" t="s">
        <v>238</v>
      </c>
      <c r="F21" s="1226" t="s">
        <v>239</v>
      </c>
      <c r="G21" s="1283" t="s">
        <v>240</v>
      </c>
      <c r="H21" s="1291" t="s">
        <v>67</v>
      </c>
      <c r="I21" s="1292" t="s">
        <v>473</v>
      </c>
      <c r="J21" s="1226" t="s">
        <v>474</v>
      </c>
      <c r="K21" s="100">
        <v>0</v>
      </c>
      <c r="L21" s="37" t="s">
        <v>475</v>
      </c>
      <c r="M21" s="1259" t="s">
        <v>365</v>
      </c>
      <c r="N21" s="1260"/>
      <c r="O21" s="1261"/>
      <c r="P21" s="1289"/>
      <c r="S21" s="34"/>
      <c r="T21" s="34"/>
      <c r="Y21" s="34"/>
      <c r="AE21" s="34"/>
      <c r="CJ21" s="8"/>
      <c r="CK21" s="8"/>
      <c r="CL21" s="8"/>
      <c r="CM21" s="8"/>
    </row>
    <row r="22" spans="1:91" ht="32.25" customHeight="1" thickBot="1">
      <c r="A22" s="1285"/>
      <c r="B22" s="1226"/>
      <c r="C22" s="1277"/>
      <c r="D22" s="1248"/>
      <c r="E22" s="1270"/>
      <c r="F22" s="1226"/>
      <c r="G22" s="1283"/>
      <c r="H22" s="1291"/>
      <c r="I22" s="1292"/>
      <c r="J22" s="1226"/>
      <c r="K22" s="100" t="s">
        <v>96</v>
      </c>
      <c r="L22" s="37" t="s">
        <v>476</v>
      </c>
      <c r="M22" s="1262"/>
      <c r="N22" s="1263"/>
      <c r="O22" s="1264"/>
      <c r="P22" s="1289"/>
      <c r="S22" s="34"/>
      <c r="T22" s="34"/>
      <c r="Y22" s="34"/>
      <c r="AE22" s="34"/>
      <c r="CJ22" s="8"/>
      <c r="CK22" s="8"/>
      <c r="CL22" s="8"/>
      <c r="CM22" s="8"/>
    </row>
    <row r="23" spans="1:91" ht="32.25" customHeight="1">
      <c r="A23" s="1285"/>
      <c r="B23" s="1226"/>
      <c r="C23" s="1277"/>
      <c r="D23" s="1248"/>
      <c r="E23" s="1270"/>
      <c r="F23" s="1226"/>
      <c r="G23" s="95" t="s">
        <v>62</v>
      </c>
      <c r="H23" s="36" t="s">
        <v>29</v>
      </c>
      <c r="I23" s="36"/>
      <c r="J23" s="36"/>
      <c r="K23" s="36"/>
      <c r="L23" s="37"/>
      <c r="M23" s="1271" t="s">
        <v>29</v>
      </c>
      <c r="N23" s="1272"/>
      <c r="O23" s="1273"/>
      <c r="P23" s="1289"/>
      <c r="S23" s="34"/>
      <c r="T23" s="34"/>
      <c r="Y23" s="34"/>
      <c r="AE23" s="34"/>
      <c r="CJ23" s="8"/>
      <c r="CK23" s="8"/>
      <c r="CL23" s="8"/>
      <c r="CM23" s="8"/>
    </row>
    <row r="24" spans="1:91" ht="36" customHeight="1" thickBot="1">
      <c r="A24" s="1285"/>
      <c r="B24" s="1226"/>
      <c r="C24" s="1277" t="s">
        <v>62</v>
      </c>
      <c r="D24" s="1279" t="s">
        <v>29</v>
      </c>
      <c r="E24" s="1225" t="s">
        <v>72</v>
      </c>
      <c r="F24" s="1226" t="s">
        <v>60</v>
      </c>
      <c r="G24" s="95" t="s">
        <v>96</v>
      </c>
      <c r="H24" s="36" t="s">
        <v>477</v>
      </c>
      <c r="I24" s="36"/>
      <c r="J24" s="36"/>
      <c r="K24" s="36"/>
      <c r="L24" s="37"/>
      <c r="M24" s="1274"/>
      <c r="N24" s="1275"/>
      <c r="O24" s="1276"/>
      <c r="P24" s="1289"/>
      <c r="S24" s="34"/>
      <c r="T24" s="34"/>
      <c r="Y24" s="34"/>
      <c r="AE24" s="34"/>
      <c r="CJ24" s="8"/>
      <c r="CK24" s="8"/>
      <c r="CL24" s="8"/>
      <c r="CM24" s="8"/>
    </row>
    <row r="25" spans="1:91" ht="36" customHeight="1" thickBot="1">
      <c r="A25" s="1286"/>
      <c r="B25" s="1282"/>
      <c r="C25" s="1278"/>
      <c r="D25" s="1280"/>
      <c r="E25" s="1281"/>
      <c r="F25" s="1282"/>
      <c r="G25" s="112">
        <v>0</v>
      </c>
      <c r="H25" s="71" t="s">
        <v>63</v>
      </c>
      <c r="I25" s="71"/>
      <c r="J25" s="71"/>
      <c r="K25" s="71"/>
      <c r="L25" s="49"/>
      <c r="M25" s="242"/>
      <c r="N25" s="348"/>
      <c r="O25" s="355">
        <v>0</v>
      </c>
      <c r="P25" s="1290"/>
      <c r="V25" s="34"/>
      <c r="W25" s="34"/>
      <c r="Y25" s="34"/>
      <c r="CJ25" s="8"/>
      <c r="CK25" s="8"/>
      <c r="CL25" s="8"/>
      <c r="CM25" s="8"/>
    </row>
    <row r="26" spans="13:91" ht="13.5" thickBot="1">
      <c r="M26" s="33"/>
      <c r="N26" s="33"/>
      <c r="O26" s="33"/>
      <c r="P26" s="33"/>
      <c r="CK26" s="8"/>
      <c r="CL26" s="8"/>
      <c r="CM26" s="8"/>
    </row>
    <row r="27" spans="1:16" ht="12.75" customHeight="1">
      <c r="A27" s="1" t="s">
        <v>472</v>
      </c>
      <c r="B27" s="289"/>
      <c r="C27" s="289"/>
      <c r="D27" s="289"/>
      <c r="E27" s="289"/>
      <c r="F27" s="289"/>
      <c r="G27" s="289"/>
      <c r="H27" s="289"/>
      <c r="I27" s="289"/>
      <c r="J27" s="289"/>
      <c r="K27" s="289"/>
      <c r="L27" s="289"/>
      <c r="M27" s="974" t="s">
        <v>44</v>
      </c>
      <c r="N27" s="968"/>
      <c r="O27" s="968"/>
      <c r="P27" s="996"/>
    </row>
    <row r="28" spans="1:16" ht="12.75">
      <c r="A28" s="289"/>
      <c r="B28" s="289"/>
      <c r="C28" s="289"/>
      <c r="D28" s="289"/>
      <c r="E28" s="289"/>
      <c r="F28" s="289"/>
      <c r="G28" s="289"/>
      <c r="H28" s="289"/>
      <c r="I28" s="289"/>
      <c r="J28" s="289"/>
      <c r="K28" s="289"/>
      <c r="L28" s="289"/>
      <c r="M28" s="975" t="s">
        <v>45</v>
      </c>
      <c r="N28" s="970"/>
      <c r="O28" s="970"/>
      <c r="P28" s="997"/>
    </row>
    <row r="29" spans="1:16" ht="12.75">
      <c r="A29" s="289"/>
      <c r="B29" s="289"/>
      <c r="C29" s="289"/>
      <c r="D29" s="289"/>
      <c r="E29" s="289"/>
      <c r="F29" s="289"/>
      <c r="G29" s="289"/>
      <c r="H29" s="289"/>
      <c r="I29" s="289"/>
      <c r="J29" s="289"/>
      <c r="K29" s="289"/>
      <c r="L29" s="289"/>
      <c r="M29" s="975" t="s">
        <v>46</v>
      </c>
      <c r="N29" s="970"/>
      <c r="O29" s="971"/>
      <c r="P29" s="29" t="s">
        <v>48</v>
      </c>
    </row>
    <row r="30" spans="1:19" ht="12.75" customHeight="1">
      <c r="A30" s="289"/>
      <c r="B30" s="289"/>
      <c r="C30" s="289"/>
      <c r="D30" s="289"/>
      <c r="E30" s="289"/>
      <c r="F30" s="289"/>
      <c r="G30" s="289"/>
      <c r="H30" s="289"/>
      <c r="I30" s="289"/>
      <c r="J30" s="289"/>
      <c r="K30" s="289"/>
      <c r="L30" s="289"/>
      <c r="M30" s="956" t="s">
        <v>47</v>
      </c>
      <c r="N30" s="957"/>
      <c r="O30" s="950"/>
      <c r="P30" s="993" t="s">
        <v>49</v>
      </c>
      <c r="S30" s="34"/>
    </row>
    <row r="31" spans="1:19" ht="12.75" customHeight="1">
      <c r="A31" s="289"/>
      <c r="B31" s="289"/>
      <c r="C31" s="289"/>
      <c r="D31" s="289"/>
      <c r="E31" s="289"/>
      <c r="F31" s="289"/>
      <c r="G31" s="289"/>
      <c r="H31" s="289"/>
      <c r="I31" s="289"/>
      <c r="J31" s="289"/>
      <c r="K31" s="289"/>
      <c r="L31" s="289"/>
      <c r="M31" s="959" t="s">
        <v>32</v>
      </c>
      <c r="N31" s="960"/>
      <c r="O31" s="961"/>
      <c r="P31" s="993"/>
      <c r="S31" s="34"/>
    </row>
    <row r="32" spans="1:16" ht="12.75" customHeight="1">
      <c r="A32" s="289"/>
      <c r="B32" s="289"/>
      <c r="C32" s="289"/>
      <c r="D32" s="289"/>
      <c r="E32" s="289"/>
      <c r="F32" s="289"/>
      <c r="G32" s="289"/>
      <c r="H32" s="289"/>
      <c r="I32" s="289"/>
      <c r="J32" s="289"/>
      <c r="K32" s="289"/>
      <c r="L32" s="289"/>
      <c r="M32" s="962" t="s">
        <v>68</v>
      </c>
      <c r="N32" s="963"/>
      <c r="O32" s="937"/>
      <c r="P32" s="993"/>
    </row>
    <row r="33" spans="1:16" ht="12.75">
      <c r="A33" s="289"/>
      <c r="B33" s="289"/>
      <c r="C33" s="289"/>
      <c r="D33" s="289"/>
      <c r="E33" s="289"/>
      <c r="F33" s="289"/>
      <c r="G33" s="289"/>
      <c r="H33" s="289"/>
      <c r="I33" s="289"/>
      <c r="J33" s="289"/>
      <c r="K33" s="289"/>
      <c r="L33" s="289"/>
      <c r="M33" s="137" t="s">
        <v>75</v>
      </c>
      <c r="N33" s="31">
        <v>19</v>
      </c>
      <c r="O33" s="62" t="s">
        <v>70</v>
      </c>
      <c r="P33" s="993"/>
    </row>
    <row r="34" spans="1:19" ht="26.25" thickBot="1">
      <c r="A34" s="247"/>
      <c r="B34" s="247"/>
      <c r="C34" s="247"/>
      <c r="D34" s="247"/>
      <c r="E34" s="247"/>
      <c r="F34" s="247"/>
      <c r="G34" s="247"/>
      <c r="H34" s="247"/>
      <c r="I34" s="289"/>
      <c r="J34" s="289"/>
      <c r="K34" s="289"/>
      <c r="L34" s="289"/>
      <c r="M34" s="32" t="s">
        <v>231</v>
      </c>
      <c r="N34" s="30" t="s">
        <v>43</v>
      </c>
      <c r="O34" s="30" t="s">
        <v>71</v>
      </c>
      <c r="P34" s="993"/>
      <c r="S34" s="34"/>
    </row>
    <row r="35" spans="1:91" ht="21" customHeight="1" thickBot="1">
      <c r="A35" s="1284" t="s">
        <v>235</v>
      </c>
      <c r="B35" s="1287" t="s">
        <v>237</v>
      </c>
      <c r="C35" s="98">
        <v>0</v>
      </c>
      <c r="D35" s="109" t="s">
        <v>194</v>
      </c>
      <c r="E35" s="67"/>
      <c r="F35" s="68"/>
      <c r="G35" s="98"/>
      <c r="H35" s="66"/>
      <c r="I35" s="66"/>
      <c r="J35" s="66"/>
      <c r="K35" s="66"/>
      <c r="L35" s="69"/>
      <c r="M35" s="345">
        <v>0</v>
      </c>
      <c r="N35" s="347">
        <v>48</v>
      </c>
      <c r="O35" s="357">
        <v>5142</v>
      </c>
      <c r="P35" s="766">
        <v>0</v>
      </c>
      <c r="T35" s="34"/>
      <c r="U35" s="34"/>
      <c r="V35" s="34"/>
      <c r="W35" s="34"/>
      <c r="X35" s="34"/>
      <c r="Y35" s="34"/>
      <c r="AE35" s="34"/>
      <c r="CJ35" s="8"/>
      <c r="CK35" s="8"/>
      <c r="CL35" s="8"/>
      <c r="CM35" s="8"/>
    </row>
    <row r="36" spans="1:91" ht="32.25" customHeight="1">
      <c r="A36" s="1285"/>
      <c r="B36" s="1226"/>
      <c r="C36" s="1277" t="s">
        <v>96</v>
      </c>
      <c r="D36" s="1248" t="s">
        <v>236</v>
      </c>
      <c r="E36" s="1270" t="s">
        <v>238</v>
      </c>
      <c r="F36" s="1226" t="s">
        <v>239</v>
      </c>
      <c r="G36" s="1283" t="s">
        <v>240</v>
      </c>
      <c r="H36" s="1291" t="s">
        <v>67</v>
      </c>
      <c r="I36" s="1292" t="s">
        <v>473</v>
      </c>
      <c r="J36" s="1226" t="s">
        <v>474</v>
      </c>
      <c r="K36" s="100">
        <v>0</v>
      </c>
      <c r="L36" s="37" t="s">
        <v>475</v>
      </c>
      <c r="M36" s="777">
        <v>121</v>
      </c>
      <c r="N36" s="143">
        <v>1</v>
      </c>
      <c r="O36" s="134">
        <v>58</v>
      </c>
      <c r="P36" s="767">
        <v>0</v>
      </c>
      <c r="R36" s="34"/>
      <c r="S36" s="34"/>
      <c r="T36" s="34"/>
      <c r="U36" s="34"/>
      <c r="V36" s="34"/>
      <c r="W36" s="34"/>
      <c r="X36" s="34"/>
      <c r="Y36" s="34"/>
      <c r="AE36" s="34"/>
      <c r="CJ36" s="8"/>
      <c r="CK36" s="8"/>
      <c r="CL36" s="8"/>
      <c r="CM36" s="8"/>
    </row>
    <row r="37" spans="1:91" ht="32.25" customHeight="1" thickBot="1">
      <c r="A37" s="1285"/>
      <c r="B37" s="1226"/>
      <c r="C37" s="1277"/>
      <c r="D37" s="1248"/>
      <c r="E37" s="1270"/>
      <c r="F37" s="1226"/>
      <c r="G37" s="1283"/>
      <c r="H37" s="1291"/>
      <c r="I37" s="1292"/>
      <c r="J37" s="1226"/>
      <c r="K37" s="100" t="s">
        <v>96</v>
      </c>
      <c r="L37" s="37" t="s">
        <v>476</v>
      </c>
      <c r="M37" s="262">
        <v>7746</v>
      </c>
      <c r="N37" s="142">
        <v>13</v>
      </c>
      <c r="O37" s="134">
        <v>5770</v>
      </c>
      <c r="P37" s="767">
        <v>0</v>
      </c>
      <c r="R37" s="34"/>
      <c r="S37" s="34"/>
      <c r="T37" s="34"/>
      <c r="U37" s="34"/>
      <c r="V37" s="34"/>
      <c r="W37" s="34"/>
      <c r="X37" s="34"/>
      <c r="Y37" s="34"/>
      <c r="AE37" s="34"/>
      <c r="CJ37" s="8"/>
      <c r="CK37" s="8"/>
      <c r="CL37" s="8"/>
      <c r="CM37" s="8"/>
    </row>
    <row r="38" spans="1:91" ht="32.25" customHeight="1">
      <c r="A38" s="1285"/>
      <c r="B38" s="1226"/>
      <c r="C38" s="1277"/>
      <c r="D38" s="1248"/>
      <c r="E38" s="1270"/>
      <c r="F38" s="1226"/>
      <c r="G38" s="95" t="s">
        <v>62</v>
      </c>
      <c r="H38" s="36" t="s">
        <v>29</v>
      </c>
      <c r="I38" s="36"/>
      <c r="J38" s="36"/>
      <c r="K38" s="36"/>
      <c r="L38" s="37"/>
      <c r="M38" s="238">
        <v>42</v>
      </c>
      <c r="N38" s="225">
        <v>0</v>
      </c>
      <c r="O38" s="84">
        <v>85</v>
      </c>
      <c r="P38" s="767">
        <v>0</v>
      </c>
      <c r="S38" s="34"/>
      <c r="T38" s="34"/>
      <c r="Y38" s="34"/>
      <c r="AE38" s="34"/>
      <c r="CJ38" s="8"/>
      <c r="CK38" s="8"/>
      <c r="CL38" s="8"/>
      <c r="CM38" s="8"/>
    </row>
    <row r="39" spans="1:91" ht="36" customHeight="1" thickBot="1">
      <c r="A39" s="1285"/>
      <c r="B39" s="1226"/>
      <c r="C39" s="1277" t="s">
        <v>62</v>
      </c>
      <c r="D39" s="1279" t="s">
        <v>29</v>
      </c>
      <c r="E39" s="1225" t="s">
        <v>72</v>
      </c>
      <c r="F39" s="1226" t="s">
        <v>60</v>
      </c>
      <c r="G39" s="95" t="s">
        <v>96</v>
      </c>
      <c r="H39" s="36" t="s">
        <v>477</v>
      </c>
      <c r="I39" s="36"/>
      <c r="J39" s="36"/>
      <c r="K39" s="36"/>
      <c r="L39" s="37"/>
      <c r="M39" s="241">
        <v>32</v>
      </c>
      <c r="N39" s="309">
        <v>1</v>
      </c>
      <c r="O39" s="118">
        <v>7</v>
      </c>
      <c r="P39" s="767">
        <v>0</v>
      </c>
      <c r="S39" s="34"/>
      <c r="T39" s="34"/>
      <c r="Y39" s="34"/>
      <c r="AE39" s="34"/>
      <c r="CJ39" s="8"/>
      <c r="CK39" s="8"/>
      <c r="CL39" s="8"/>
      <c r="CM39" s="8"/>
    </row>
    <row r="40" spans="1:91" ht="36" customHeight="1" thickBot="1">
      <c r="A40" s="1286"/>
      <c r="B40" s="1282"/>
      <c r="C40" s="1278"/>
      <c r="D40" s="1280"/>
      <c r="E40" s="1281"/>
      <c r="F40" s="1282"/>
      <c r="G40" s="112">
        <v>0</v>
      </c>
      <c r="H40" s="71" t="s">
        <v>63</v>
      </c>
      <c r="I40" s="71"/>
      <c r="J40" s="71"/>
      <c r="K40" s="71"/>
      <c r="L40" s="49"/>
      <c r="M40" s="123">
        <v>0</v>
      </c>
      <c r="N40" s="349">
        <v>0</v>
      </c>
      <c r="O40" s="358">
        <v>143</v>
      </c>
      <c r="P40" s="208">
        <v>3059</v>
      </c>
      <c r="U40" s="34"/>
      <c r="V40" s="34"/>
      <c r="W40" s="34"/>
      <c r="X40" s="34"/>
      <c r="Y40" s="34"/>
      <c r="CJ40" s="8"/>
      <c r="CK40" s="8"/>
      <c r="CL40" s="8"/>
      <c r="CM40" s="8"/>
    </row>
    <row r="41" spans="18:38" ht="12.75">
      <c r="R41" s="34"/>
      <c r="S41" s="34"/>
      <c r="T41" s="34"/>
      <c r="U41" s="34"/>
      <c r="V41" s="34"/>
      <c r="W41" s="34"/>
      <c r="Y41" s="34"/>
      <c r="Z41" s="34"/>
      <c r="AA41" s="34"/>
      <c r="AI41" s="34"/>
      <c r="AJ41" s="34"/>
      <c r="AL41" s="34"/>
    </row>
    <row r="42" spans="2:13" ht="12.75">
      <c r="B42" s="185"/>
      <c r="F42" s="185"/>
      <c r="M42" s="185"/>
    </row>
    <row r="52" spans="2:13" ht="12.75">
      <c r="B52" s="185"/>
      <c r="M52" s="185"/>
    </row>
    <row r="53" spans="2:13" ht="12.75">
      <c r="B53" s="185"/>
      <c r="M53" s="185"/>
    </row>
    <row r="54" spans="2:13" ht="12.75">
      <c r="B54" s="185"/>
      <c r="M54" s="185"/>
    </row>
    <row r="56" spans="2:13" ht="12.75">
      <c r="B56" s="185"/>
      <c r="M56" s="185"/>
    </row>
    <row r="58" spans="2:13" ht="12.75">
      <c r="B58" s="185"/>
      <c r="M58" s="185"/>
    </row>
  </sheetData>
  <sheetProtection/>
  <mergeCells count="48">
    <mergeCell ref="J36:J37"/>
    <mergeCell ref="I21:I22"/>
    <mergeCell ref="E39:E40"/>
    <mergeCell ref="F39:F40"/>
    <mergeCell ref="E36:E38"/>
    <mergeCell ref="F36:F38"/>
    <mergeCell ref="P30:P34"/>
    <mergeCell ref="M30:O30"/>
    <mergeCell ref="H36:H37"/>
    <mergeCell ref="G36:G37"/>
    <mergeCell ref="I36:I37"/>
    <mergeCell ref="M27:P27"/>
    <mergeCell ref="M28:P28"/>
    <mergeCell ref="M29:O29"/>
    <mergeCell ref="M31:O31"/>
    <mergeCell ref="M32:O32"/>
    <mergeCell ref="M20:N20"/>
    <mergeCell ref="P20:P25"/>
    <mergeCell ref="A35:A40"/>
    <mergeCell ref="B35:B40"/>
    <mergeCell ref="C21:C23"/>
    <mergeCell ref="D21:D23"/>
    <mergeCell ref="C36:C38"/>
    <mergeCell ref="D36:D38"/>
    <mergeCell ref="C39:C40"/>
    <mergeCell ref="A20:A25"/>
    <mergeCell ref="D39:D40"/>
    <mergeCell ref="B20:B25"/>
    <mergeCell ref="E21:E23"/>
    <mergeCell ref="F21:F23"/>
    <mergeCell ref="M23:O24"/>
    <mergeCell ref="J21:J22"/>
    <mergeCell ref="C24:C25"/>
    <mergeCell ref="D24:D25"/>
    <mergeCell ref="E24:E25"/>
    <mergeCell ref="F24:F25"/>
    <mergeCell ref="G21:G22"/>
    <mergeCell ref="H21:H22"/>
    <mergeCell ref="M21:O22"/>
    <mergeCell ref="P7:P9"/>
    <mergeCell ref="M12:P12"/>
    <mergeCell ref="M13:P13"/>
    <mergeCell ref="M14:O14"/>
    <mergeCell ref="M15:O15"/>
    <mergeCell ref="P15:P19"/>
    <mergeCell ref="M16:O16"/>
    <mergeCell ref="M17:O17"/>
    <mergeCell ref="O7:O8"/>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80" r:id="rId1"/>
  <headerFooter alignWithMargins="0">
    <oddHeader>&amp;C&amp;"Arial,Bold"&amp;12PWEXPTL IT00</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BK67"/>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376" customWidth="1"/>
    <col min="2" max="2" width="3.00390625" style="376" customWidth="1"/>
    <col min="3" max="3" width="3.28125" style="376" customWidth="1"/>
    <col min="4" max="4" width="4.57421875" style="376" customWidth="1"/>
    <col min="5" max="5" width="5.140625" style="376" customWidth="1"/>
    <col min="6" max="6" width="3.00390625" style="376" customWidth="1"/>
    <col min="7" max="7" width="4.421875" style="376" customWidth="1"/>
    <col min="8" max="8" width="39.00390625" style="376" customWidth="1"/>
    <col min="9" max="9" width="13.28125" style="376" customWidth="1"/>
    <col min="10" max="10" width="12.57421875" style="376" customWidth="1"/>
    <col min="11" max="11" width="10.421875" style="376" customWidth="1"/>
    <col min="12" max="12" width="13.00390625" style="376" customWidth="1"/>
    <col min="13" max="13" width="8.7109375" style="376" customWidth="1"/>
    <col min="14" max="63" width="9.140625" style="386" customWidth="1"/>
    <col min="64" max="16384" width="9.140625" style="376" customWidth="1"/>
  </cols>
  <sheetData>
    <row r="1" spans="1:5" s="373" customFormat="1" ht="12.75">
      <c r="A1" s="374" t="s">
        <v>479</v>
      </c>
      <c r="E1" s="374"/>
    </row>
    <row r="2" spans="1:2" s="373" customFormat="1" ht="12.75">
      <c r="A2" s="373" t="s">
        <v>27</v>
      </c>
      <c r="B2" s="373" t="s">
        <v>233</v>
      </c>
    </row>
    <row r="3" spans="2:6" s="373" customFormat="1" ht="12.75">
      <c r="B3" s="378"/>
      <c r="F3" s="378"/>
    </row>
    <row r="4" spans="1:14" s="373" customFormat="1" ht="12.75">
      <c r="A4" s="379">
        <v>-1</v>
      </c>
      <c r="B4" s="381"/>
      <c r="C4" s="379" t="s">
        <v>28</v>
      </c>
      <c r="D4" s="380"/>
      <c r="E4" s="379"/>
      <c r="F4" s="381"/>
      <c r="G4" s="379"/>
      <c r="H4" s="380"/>
      <c r="I4" s="376"/>
      <c r="J4" s="472">
        <f>SUM(M67)</f>
        <v>3059</v>
      </c>
      <c r="K4" s="472">
        <f>SUM(J4)</f>
        <v>3059</v>
      </c>
      <c r="L4" s="472">
        <f>SUM(K4)</f>
        <v>3059</v>
      </c>
      <c r="M4" s="472">
        <f>SUM(L4)</f>
        <v>3059</v>
      </c>
      <c r="N4" s="376"/>
    </row>
    <row r="5" spans="1:14" s="373" customFormat="1" ht="12.75">
      <c r="A5" s="387">
        <v>100</v>
      </c>
      <c r="B5" s="381"/>
      <c r="C5" s="387" t="s">
        <v>232</v>
      </c>
      <c r="D5" s="380"/>
      <c r="E5" s="387"/>
      <c r="F5" s="381"/>
      <c r="G5" s="387"/>
      <c r="H5" s="380"/>
      <c r="I5" s="376"/>
      <c r="J5" s="682">
        <f>SUM(I54:L54)</f>
        <v>1894</v>
      </c>
      <c r="K5" s="683">
        <f>J5</f>
        <v>1894</v>
      </c>
      <c r="L5" s="1090">
        <f>SUM(K5:K19)</f>
        <v>19202</v>
      </c>
      <c r="M5" s="1315">
        <f>SUM(L5:L20)</f>
        <v>19209</v>
      </c>
      <c r="N5" s="376"/>
    </row>
    <row r="6" spans="1:14" s="373" customFormat="1" ht="12.75">
      <c r="A6" s="387">
        <v>201</v>
      </c>
      <c r="B6" s="381"/>
      <c r="C6" s="387" t="s">
        <v>524</v>
      </c>
      <c r="D6" s="380"/>
      <c r="E6" s="387"/>
      <c r="F6" s="381"/>
      <c r="G6" s="387"/>
      <c r="H6" s="380"/>
      <c r="I6" s="376"/>
      <c r="J6" s="684">
        <f aca="true" t="shared" si="0" ref="J6:J15">SUM(J55:L55)</f>
        <v>1115</v>
      </c>
      <c r="K6" s="1318">
        <f>SUM(J6:J19)</f>
        <v>17308</v>
      </c>
      <c r="L6" s="1091"/>
      <c r="M6" s="1316"/>
      <c r="N6" s="376"/>
    </row>
    <row r="7" spans="1:14" s="373" customFormat="1" ht="12.75">
      <c r="A7" s="387">
        <v>202</v>
      </c>
      <c r="B7" s="381"/>
      <c r="C7" s="387" t="s">
        <v>525</v>
      </c>
      <c r="D7" s="380"/>
      <c r="E7" s="387"/>
      <c r="F7" s="381"/>
      <c r="G7" s="387"/>
      <c r="H7" s="380"/>
      <c r="I7" s="376"/>
      <c r="J7" s="685">
        <f t="shared" si="0"/>
        <v>368</v>
      </c>
      <c r="K7" s="1319"/>
      <c r="L7" s="1091"/>
      <c r="M7" s="1316"/>
      <c r="N7" s="376"/>
    </row>
    <row r="8" spans="1:14" s="373" customFormat="1" ht="12.75">
      <c r="A8" s="387">
        <v>203</v>
      </c>
      <c r="B8" s="381"/>
      <c r="C8" s="387" t="s">
        <v>526</v>
      </c>
      <c r="D8" s="380"/>
      <c r="E8" s="387"/>
      <c r="F8" s="381"/>
      <c r="G8" s="387"/>
      <c r="H8" s="380"/>
      <c r="I8" s="376"/>
      <c r="J8" s="685">
        <f t="shared" si="0"/>
        <v>243</v>
      </c>
      <c r="K8" s="1319"/>
      <c r="L8" s="1091"/>
      <c r="M8" s="1316"/>
      <c r="N8" s="376"/>
    </row>
    <row r="9" spans="1:14" s="373" customFormat="1" ht="12.75">
      <c r="A9" s="387">
        <v>204</v>
      </c>
      <c r="B9" s="381"/>
      <c r="C9" s="387" t="s">
        <v>527</v>
      </c>
      <c r="D9" s="380"/>
      <c r="E9" s="387"/>
      <c r="F9" s="381"/>
      <c r="G9" s="387"/>
      <c r="H9" s="380"/>
      <c r="I9" s="376"/>
      <c r="J9" s="685">
        <f t="shared" si="0"/>
        <v>148</v>
      </c>
      <c r="K9" s="1319"/>
      <c r="L9" s="1091"/>
      <c r="M9" s="1316"/>
      <c r="N9" s="376"/>
    </row>
    <row r="10" spans="1:14" s="373" customFormat="1" ht="12.75">
      <c r="A10" s="387">
        <v>205</v>
      </c>
      <c r="B10" s="381"/>
      <c r="C10" s="387" t="s">
        <v>554</v>
      </c>
      <c r="D10" s="380"/>
      <c r="E10" s="387"/>
      <c r="F10" s="381"/>
      <c r="G10" s="387"/>
      <c r="H10" s="380"/>
      <c r="I10" s="376"/>
      <c r="J10" s="685">
        <f t="shared" si="0"/>
        <v>46</v>
      </c>
      <c r="K10" s="1319"/>
      <c r="L10" s="1091"/>
      <c r="M10" s="1316"/>
      <c r="N10" s="376"/>
    </row>
    <row r="11" spans="1:14" s="373" customFormat="1" ht="12.75">
      <c r="A11" s="387">
        <v>206</v>
      </c>
      <c r="B11" s="381"/>
      <c r="C11" s="387" t="s">
        <v>528</v>
      </c>
      <c r="D11" s="380"/>
      <c r="E11" s="387"/>
      <c r="F11" s="381"/>
      <c r="G11" s="387"/>
      <c r="H11" s="380"/>
      <c r="I11" s="376"/>
      <c r="J11" s="685">
        <f t="shared" si="0"/>
        <v>387</v>
      </c>
      <c r="K11" s="1319"/>
      <c r="L11" s="1091"/>
      <c r="M11" s="1316"/>
      <c r="N11" s="376"/>
    </row>
    <row r="12" spans="1:14" s="373" customFormat="1" ht="12.75">
      <c r="A12" s="387">
        <v>207</v>
      </c>
      <c r="B12" s="381"/>
      <c r="C12" s="387" t="s">
        <v>529</v>
      </c>
      <c r="D12" s="380"/>
      <c r="E12" s="387"/>
      <c r="F12" s="381"/>
      <c r="G12" s="387"/>
      <c r="H12" s="380"/>
      <c r="I12" s="376"/>
      <c r="J12" s="685">
        <f t="shared" si="0"/>
        <v>104</v>
      </c>
      <c r="K12" s="1319"/>
      <c r="L12" s="1091"/>
      <c r="M12" s="1316"/>
      <c r="N12" s="376"/>
    </row>
    <row r="13" spans="1:14" s="373" customFormat="1" ht="12.75">
      <c r="A13" s="387">
        <v>208</v>
      </c>
      <c r="B13" s="381"/>
      <c r="C13" s="387" t="s">
        <v>530</v>
      </c>
      <c r="D13" s="380"/>
      <c r="E13" s="387"/>
      <c r="F13" s="381"/>
      <c r="G13" s="387"/>
      <c r="H13" s="380"/>
      <c r="I13" s="376"/>
      <c r="J13" s="685">
        <f t="shared" si="0"/>
        <v>27</v>
      </c>
      <c r="K13" s="1319"/>
      <c r="L13" s="1091"/>
      <c r="M13" s="1316"/>
      <c r="N13" s="376"/>
    </row>
    <row r="14" spans="1:14" s="373" customFormat="1" ht="12.75">
      <c r="A14" s="387">
        <v>209</v>
      </c>
      <c r="B14" s="381"/>
      <c r="C14" s="387" t="s">
        <v>531</v>
      </c>
      <c r="D14" s="380"/>
      <c r="E14" s="387"/>
      <c r="F14" s="381"/>
      <c r="G14" s="387"/>
      <c r="H14" s="380"/>
      <c r="I14" s="376"/>
      <c r="J14" s="685">
        <f t="shared" si="0"/>
        <v>1724</v>
      </c>
      <c r="K14" s="1319"/>
      <c r="L14" s="1091"/>
      <c r="M14" s="1316"/>
      <c r="N14" s="376"/>
    </row>
    <row r="15" spans="1:14" s="373" customFormat="1" ht="12.75">
      <c r="A15" s="387">
        <v>210</v>
      </c>
      <c r="B15" s="381"/>
      <c r="C15" s="387" t="s">
        <v>532</v>
      </c>
      <c r="D15" s="380"/>
      <c r="E15" s="387"/>
      <c r="F15" s="381"/>
      <c r="G15" s="387"/>
      <c r="H15" s="380"/>
      <c r="I15" s="376"/>
      <c r="J15" s="685">
        <f t="shared" si="0"/>
        <v>63</v>
      </c>
      <c r="K15" s="1319"/>
      <c r="L15" s="1091"/>
      <c r="M15" s="1316"/>
      <c r="N15" s="376"/>
    </row>
    <row r="16" spans="1:14" s="373" customFormat="1" ht="12.75">
      <c r="A16" s="387">
        <v>211</v>
      </c>
      <c r="B16" s="381"/>
      <c r="C16" s="387" t="s">
        <v>367</v>
      </c>
      <c r="D16" s="380"/>
      <c r="E16" s="387"/>
      <c r="F16" s="381"/>
      <c r="G16" s="387"/>
      <c r="H16" s="380"/>
      <c r="I16" s="376"/>
      <c r="J16" s="685">
        <f>SUM(I66)</f>
        <v>7309</v>
      </c>
      <c r="K16" s="1319"/>
      <c r="L16" s="1091"/>
      <c r="M16" s="1316"/>
      <c r="N16" s="376"/>
    </row>
    <row r="17" spans="1:14" s="373" customFormat="1" ht="12.75">
      <c r="A17" s="387">
        <v>212</v>
      </c>
      <c r="B17" s="381"/>
      <c r="C17" s="387" t="s">
        <v>368</v>
      </c>
      <c r="D17" s="380"/>
      <c r="E17" s="387"/>
      <c r="F17" s="381"/>
      <c r="G17" s="387"/>
      <c r="H17" s="380"/>
      <c r="I17" s="376"/>
      <c r="J17" s="685">
        <f>SUM(J65:J66)</f>
        <v>5013</v>
      </c>
      <c r="K17" s="1319"/>
      <c r="L17" s="1091"/>
      <c r="M17" s="1316"/>
      <c r="N17" s="376"/>
    </row>
    <row r="18" spans="1:14" s="373" customFormat="1" ht="12.75">
      <c r="A18" s="387">
        <v>213</v>
      </c>
      <c r="B18" s="381"/>
      <c r="C18" s="387" t="s">
        <v>369</v>
      </c>
      <c r="D18" s="380"/>
      <c r="E18" s="387"/>
      <c r="F18" s="381"/>
      <c r="G18" s="387"/>
      <c r="H18" s="380"/>
      <c r="I18" s="376"/>
      <c r="J18" s="685">
        <f>SUM(L65:L66)</f>
        <v>758</v>
      </c>
      <c r="K18" s="1319"/>
      <c r="L18" s="1091"/>
      <c r="M18" s="1316"/>
      <c r="N18" s="376"/>
    </row>
    <row r="19" spans="1:14" s="373" customFormat="1" ht="12.75">
      <c r="A19" s="387">
        <v>218</v>
      </c>
      <c r="B19" s="381"/>
      <c r="C19" s="387" t="s">
        <v>370</v>
      </c>
      <c r="D19" s="380"/>
      <c r="E19" s="387"/>
      <c r="F19" s="381"/>
      <c r="G19" s="387"/>
      <c r="H19" s="380"/>
      <c r="I19" s="376"/>
      <c r="J19" s="686">
        <f>SUM(K65:K66)</f>
        <v>3</v>
      </c>
      <c r="K19" s="1320"/>
      <c r="L19" s="1092"/>
      <c r="M19" s="1316"/>
      <c r="N19" s="376"/>
    </row>
    <row r="20" spans="1:14" s="373" customFormat="1" ht="12.75" customHeight="1">
      <c r="A20" s="391" t="s">
        <v>29</v>
      </c>
      <c r="B20" s="381"/>
      <c r="C20" s="379" t="s">
        <v>30</v>
      </c>
      <c r="E20" s="391"/>
      <c r="F20" s="381"/>
      <c r="G20" s="379"/>
      <c r="I20" s="376"/>
      <c r="J20" s="687">
        <f>SUM(I67:L67)</f>
        <v>7</v>
      </c>
      <c r="K20" s="687">
        <f>SUM(J20)</f>
        <v>7</v>
      </c>
      <c r="L20" s="687">
        <f>SUM(K20)</f>
        <v>7</v>
      </c>
      <c r="M20" s="1317"/>
      <c r="N20" s="376"/>
    </row>
    <row r="21" spans="1:14" s="373" customFormat="1" ht="13.5" thickBot="1">
      <c r="A21" s="393"/>
      <c r="B21" s="394"/>
      <c r="C21" s="387"/>
      <c r="E21" s="393"/>
      <c r="F21" s="394"/>
      <c r="I21" s="376"/>
      <c r="J21" s="688"/>
      <c r="K21" s="688"/>
      <c r="L21" s="688"/>
      <c r="M21" s="689">
        <f>SUM(M4:M20)</f>
        <v>22268</v>
      </c>
      <c r="N21" s="376"/>
    </row>
    <row r="22" spans="1:13" s="373" customFormat="1" ht="14.25" thickBot="1" thickTop="1">
      <c r="A22" s="374" t="s">
        <v>479</v>
      </c>
      <c r="B22" s="394"/>
      <c r="E22" s="393"/>
      <c r="F22" s="394"/>
      <c r="I22" s="395"/>
      <c r="J22" s="395"/>
      <c r="K22" s="395"/>
      <c r="L22" s="395"/>
      <c r="M22" s="579"/>
    </row>
    <row r="23" spans="1:13" ht="12.75" customHeight="1">
      <c r="A23" s="398"/>
      <c r="B23" s="398"/>
      <c r="C23" s="398"/>
      <c r="D23" s="398"/>
      <c r="E23" s="398"/>
      <c r="F23" s="398"/>
      <c r="G23" s="398"/>
      <c r="H23" s="399"/>
      <c r="I23" s="858" t="s">
        <v>44</v>
      </c>
      <c r="J23" s="1053"/>
      <c r="K23" s="1053"/>
      <c r="L23" s="1053"/>
      <c r="M23" s="859"/>
    </row>
    <row r="24" spans="1:13" ht="12.75">
      <c r="A24" s="398"/>
      <c r="B24" s="398"/>
      <c r="C24" s="398"/>
      <c r="D24" s="398"/>
      <c r="E24" s="398"/>
      <c r="F24" s="398"/>
      <c r="G24" s="398"/>
      <c r="H24" s="399"/>
      <c r="I24" s="861" t="s">
        <v>45</v>
      </c>
      <c r="J24" s="1054"/>
      <c r="K24" s="1054"/>
      <c r="L24" s="1054"/>
      <c r="M24" s="862"/>
    </row>
    <row r="25" spans="1:13" ht="12.75">
      <c r="A25" s="398"/>
      <c r="B25" s="398"/>
      <c r="C25" s="398"/>
      <c r="D25" s="398"/>
      <c r="E25" s="398"/>
      <c r="F25" s="398"/>
      <c r="G25" s="398"/>
      <c r="H25" s="399"/>
      <c r="I25" s="861" t="s">
        <v>46</v>
      </c>
      <c r="J25" s="1054"/>
      <c r="K25" s="1054"/>
      <c r="L25" s="1055"/>
      <c r="M25" s="400" t="s">
        <v>48</v>
      </c>
    </row>
    <row r="26" spans="1:13" ht="12.75" customHeight="1">
      <c r="A26" s="398"/>
      <c r="B26" s="398"/>
      <c r="C26" s="398"/>
      <c r="D26" s="398"/>
      <c r="E26" s="398"/>
      <c r="F26" s="398"/>
      <c r="G26" s="398"/>
      <c r="H26" s="399"/>
      <c r="I26" s="1056" t="s">
        <v>47</v>
      </c>
      <c r="J26" s="1017"/>
      <c r="K26" s="1017"/>
      <c r="L26" s="1018"/>
      <c r="M26" s="1019" t="s">
        <v>49</v>
      </c>
    </row>
    <row r="27" spans="1:13" ht="12.75" customHeight="1">
      <c r="A27" s="398"/>
      <c r="B27" s="398"/>
      <c r="C27" s="398"/>
      <c r="D27" s="398"/>
      <c r="E27" s="398"/>
      <c r="F27" s="398"/>
      <c r="G27" s="398"/>
      <c r="H27" s="399"/>
      <c r="I27" s="1057" t="s">
        <v>32</v>
      </c>
      <c r="J27" s="1020"/>
      <c r="K27" s="1020"/>
      <c r="L27" s="1021"/>
      <c r="M27" s="1019"/>
    </row>
    <row r="28" spans="1:13" ht="12.75" customHeight="1">
      <c r="A28" s="398"/>
      <c r="B28" s="398"/>
      <c r="C28" s="398"/>
      <c r="D28" s="398"/>
      <c r="E28" s="398"/>
      <c r="F28" s="398"/>
      <c r="G28" s="398"/>
      <c r="H28" s="399"/>
      <c r="I28" s="1058" t="s">
        <v>68</v>
      </c>
      <c r="J28" s="1059"/>
      <c r="K28" s="1059"/>
      <c r="L28" s="1060"/>
      <c r="M28" s="1019"/>
    </row>
    <row r="29" spans="1:13" ht="25.5">
      <c r="A29" s="398"/>
      <c r="B29" s="398"/>
      <c r="C29" s="398"/>
      <c r="D29" s="398"/>
      <c r="E29" s="398"/>
      <c r="F29" s="398"/>
      <c r="G29" s="398"/>
      <c r="H29" s="399"/>
      <c r="I29" s="662" t="s">
        <v>75</v>
      </c>
      <c r="J29" s="616" t="s">
        <v>230</v>
      </c>
      <c r="K29" s="401">
        <v>19</v>
      </c>
      <c r="L29" s="401" t="s">
        <v>234</v>
      </c>
      <c r="M29" s="1019"/>
    </row>
    <row r="30" spans="1:13" ht="51.75" thickBot="1">
      <c r="A30" s="403"/>
      <c r="B30" s="403"/>
      <c r="C30" s="403"/>
      <c r="D30" s="403"/>
      <c r="E30" s="403"/>
      <c r="F30" s="403"/>
      <c r="G30" s="403"/>
      <c r="H30" s="404"/>
      <c r="I30" s="451" t="s">
        <v>231</v>
      </c>
      <c r="J30" s="616" t="s">
        <v>229</v>
      </c>
      <c r="K30" s="616" t="s">
        <v>43</v>
      </c>
      <c r="L30" s="616" t="s">
        <v>199</v>
      </c>
      <c r="M30" s="1019"/>
    </row>
    <row r="31" spans="1:63" ht="16.5" thickBot="1">
      <c r="A31" s="864" t="s">
        <v>225</v>
      </c>
      <c r="B31" s="850" t="s">
        <v>226</v>
      </c>
      <c r="C31" s="585">
        <v>1</v>
      </c>
      <c r="D31" s="586" t="s">
        <v>227</v>
      </c>
      <c r="E31" s="583"/>
      <c r="F31" s="584"/>
      <c r="G31" s="585"/>
      <c r="H31" s="624"/>
      <c r="I31" s="1306">
        <v>100</v>
      </c>
      <c r="J31" s="1307"/>
      <c r="K31" s="1307"/>
      <c r="L31" s="1308"/>
      <c r="M31" s="1321">
        <v>-1</v>
      </c>
      <c r="BH31" s="376"/>
      <c r="BI31" s="376"/>
      <c r="BJ31" s="376"/>
      <c r="BK31" s="376"/>
    </row>
    <row r="32" spans="1:63" ht="25.5">
      <c r="A32" s="865"/>
      <c r="B32" s="841"/>
      <c r="C32" s="837">
        <v>2</v>
      </c>
      <c r="D32" s="1293" t="s">
        <v>228</v>
      </c>
      <c r="E32" s="843" t="s">
        <v>533</v>
      </c>
      <c r="F32" s="834" t="s">
        <v>534</v>
      </c>
      <c r="G32" s="435">
        <v>1</v>
      </c>
      <c r="H32" s="590" t="s">
        <v>535</v>
      </c>
      <c r="I32" s="1309">
        <v>-1</v>
      </c>
      <c r="J32" s="1312">
        <v>201</v>
      </c>
      <c r="K32" s="1313"/>
      <c r="L32" s="1314"/>
      <c r="M32" s="1322"/>
      <c r="BH32" s="376"/>
      <c r="BI32" s="376"/>
      <c r="BJ32" s="376"/>
      <c r="BK32" s="376"/>
    </row>
    <row r="33" spans="1:63" ht="18" customHeight="1">
      <c r="A33" s="865"/>
      <c r="B33" s="841"/>
      <c r="C33" s="838"/>
      <c r="D33" s="1035"/>
      <c r="E33" s="844"/>
      <c r="F33" s="841"/>
      <c r="G33" s="435">
        <v>2</v>
      </c>
      <c r="H33" s="590" t="s">
        <v>536</v>
      </c>
      <c r="I33" s="1310"/>
      <c r="J33" s="1297">
        <v>202</v>
      </c>
      <c r="K33" s="1298"/>
      <c r="L33" s="1299"/>
      <c r="M33" s="1322"/>
      <c r="BH33" s="376"/>
      <c r="BI33" s="376"/>
      <c r="BJ33" s="376"/>
      <c r="BK33" s="376"/>
    </row>
    <row r="34" spans="1:63" ht="15.75">
      <c r="A34" s="865"/>
      <c r="B34" s="841"/>
      <c r="C34" s="838"/>
      <c r="D34" s="1035"/>
      <c r="E34" s="844"/>
      <c r="F34" s="841"/>
      <c r="G34" s="435">
        <v>3</v>
      </c>
      <c r="H34" s="590" t="s">
        <v>537</v>
      </c>
      <c r="I34" s="1310"/>
      <c r="J34" s="1297">
        <v>203</v>
      </c>
      <c r="K34" s="1298">
        <v>203</v>
      </c>
      <c r="L34" s="1299"/>
      <c r="M34" s="1322"/>
      <c r="BH34" s="376"/>
      <c r="BI34" s="376"/>
      <c r="BJ34" s="376"/>
      <c r="BK34" s="376"/>
    </row>
    <row r="35" spans="1:63" ht="15.75">
      <c r="A35" s="865"/>
      <c r="B35" s="841"/>
      <c r="C35" s="838"/>
      <c r="D35" s="1035"/>
      <c r="E35" s="844"/>
      <c r="F35" s="841"/>
      <c r="G35" s="435">
        <v>4</v>
      </c>
      <c r="H35" s="590" t="s">
        <v>538</v>
      </c>
      <c r="I35" s="1310"/>
      <c r="J35" s="1297">
        <v>204</v>
      </c>
      <c r="K35" s="1298">
        <v>203</v>
      </c>
      <c r="L35" s="1299"/>
      <c r="M35" s="1322"/>
      <c r="BH35" s="376"/>
      <c r="BI35" s="376"/>
      <c r="BJ35" s="376"/>
      <c r="BK35" s="376"/>
    </row>
    <row r="36" spans="1:63" ht="17.25" customHeight="1">
      <c r="A36" s="865"/>
      <c r="B36" s="841"/>
      <c r="C36" s="838"/>
      <c r="D36" s="1035"/>
      <c r="E36" s="844"/>
      <c r="F36" s="841"/>
      <c r="G36" s="435">
        <v>5</v>
      </c>
      <c r="H36" s="590" t="s">
        <v>539</v>
      </c>
      <c r="I36" s="1310"/>
      <c r="J36" s="1297">
        <v>205</v>
      </c>
      <c r="K36" s="1298">
        <v>203</v>
      </c>
      <c r="L36" s="1299"/>
      <c r="M36" s="1322"/>
      <c r="BH36" s="376"/>
      <c r="BI36" s="376"/>
      <c r="BJ36" s="376"/>
      <c r="BK36" s="376"/>
    </row>
    <row r="37" spans="1:63" ht="15.75">
      <c r="A37" s="865"/>
      <c r="B37" s="841"/>
      <c r="C37" s="838"/>
      <c r="D37" s="1035"/>
      <c r="E37" s="844"/>
      <c r="F37" s="841"/>
      <c r="G37" s="435">
        <v>6</v>
      </c>
      <c r="H37" s="590" t="s">
        <v>540</v>
      </c>
      <c r="I37" s="1310"/>
      <c r="J37" s="1297">
        <v>206</v>
      </c>
      <c r="K37" s="1298">
        <v>203</v>
      </c>
      <c r="L37" s="1299"/>
      <c r="M37" s="1322"/>
      <c r="BH37" s="376"/>
      <c r="BI37" s="376"/>
      <c r="BJ37" s="376"/>
      <c r="BK37" s="376"/>
    </row>
    <row r="38" spans="1:63" ht="15.75">
      <c r="A38" s="865"/>
      <c r="B38" s="841"/>
      <c r="C38" s="838"/>
      <c r="D38" s="1035"/>
      <c r="E38" s="844"/>
      <c r="F38" s="841"/>
      <c r="G38" s="435">
        <v>7</v>
      </c>
      <c r="H38" s="590" t="s">
        <v>541</v>
      </c>
      <c r="I38" s="1310"/>
      <c r="J38" s="1297">
        <v>207</v>
      </c>
      <c r="K38" s="1298">
        <v>203</v>
      </c>
      <c r="L38" s="1299"/>
      <c r="M38" s="1322"/>
      <c r="BH38" s="376"/>
      <c r="BI38" s="376"/>
      <c r="BJ38" s="376"/>
      <c r="BK38" s="376"/>
    </row>
    <row r="39" spans="1:63" ht="15.75">
      <c r="A39" s="865"/>
      <c r="B39" s="841"/>
      <c r="C39" s="838"/>
      <c r="D39" s="1035"/>
      <c r="E39" s="844"/>
      <c r="F39" s="841"/>
      <c r="G39" s="435">
        <v>8</v>
      </c>
      <c r="H39" s="590" t="s">
        <v>542</v>
      </c>
      <c r="I39" s="1310"/>
      <c r="J39" s="1297">
        <v>208</v>
      </c>
      <c r="K39" s="1298">
        <v>203</v>
      </c>
      <c r="L39" s="1299"/>
      <c r="M39" s="1322"/>
      <c r="BH39" s="376"/>
      <c r="BI39" s="376"/>
      <c r="BJ39" s="376"/>
      <c r="BK39" s="376"/>
    </row>
    <row r="40" spans="1:63" ht="15.75">
      <c r="A40" s="865"/>
      <c r="B40" s="841"/>
      <c r="C40" s="838"/>
      <c r="D40" s="1035"/>
      <c r="E40" s="844"/>
      <c r="F40" s="841"/>
      <c r="G40" s="435">
        <v>9</v>
      </c>
      <c r="H40" s="590" t="s">
        <v>543</v>
      </c>
      <c r="I40" s="1310"/>
      <c r="J40" s="1297">
        <v>209</v>
      </c>
      <c r="K40" s="1298">
        <v>203</v>
      </c>
      <c r="L40" s="1299"/>
      <c r="M40" s="1322"/>
      <c r="BH40" s="376"/>
      <c r="BI40" s="376"/>
      <c r="BJ40" s="376"/>
      <c r="BK40" s="376"/>
    </row>
    <row r="41" spans="1:63" ht="15.75">
      <c r="A41" s="865"/>
      <c r="B41" s="841"/>
      <c r="C41" s="838"/>
      <c r="D41" s="1035"/>
      <c r="E41" s="844"/>
      <c r="F41" s="841"/>
      <c r="G41" s="435">
        <v>10</v>
      </c>
      <c r="H41" s="590" t="s">
        <v>544</v>
      </c>
      <c r="I41" s="1310"/>
      <c r="J41" s="1297">
        <v>210</v>
      </c>
      <c r="K41" s="1298">
        <v>203</v>
      </c>
      <c r="L41" s="1299"/>
      <c r="M41" s="1322"/>
      <c r="BH41" s="376"/>
      <c r="BI41" s="376"/>
      <c r="BJ41" s="376"/>
      <c r="BK41" s="376"/>
    </row>
    <row r="42" spans="1:63" ht="13.5" customHeight="1" thickBot="1">
      <c r="A42" s="865"/>
      <c r="B42" s="841"/>
      <c r="C42" s="838"/>
      <c r="D42" s="1035"/>
      <c r="E42" s="844"/>
      <c r="F42" s="841"/>
      <c r="G42" s="435">
        <v>11</v>
      </c>
      <c r="H42" s="590" t="s">
        <v>545</v>
      </c>
      <c r="I42" s="1311"/>
      <c r="J42" s="1300">
        <v>212</v>
      </c>
      <c r="K42" s="1302">
        <v>218</v>
      </c>
      <c r="L42" s="1304">
        <v>213</v>
      </c>
      <c r="M42" s="1322"/>
      <c r="BH42" s="376"/>
      <c r="BI42" s="376"/>
      <c r="BJ42" s="376"/>
      <c r="BK42" s="376"/>
    </row>
    <row r="43" spans="1:63" ht="17.25" customHeight="1" thickBot="1">
      <c r="A43" s="865"/>
      <c r="B43" s="841"/>
      <c r="C43" s="839"/>
      <c r="D43" s="1036"/>
      <c r="E43" s="853"/>
      <c r="F43" s="842"/>
      <c r="G43" s="435" t="s">
        <v>62</v>
      </c>
      <c r="H43" s="590" t="s">
        <v>30</v>
      </c>
      <c r="I43" s="663">
        <v>211</v>
      </c>
      <c r="J43" s="1301"/>
      <c r="K43" s="1303"/>
      <c r="L43" s="1305"/>
      <c r="M43" s="1322"/>
      <c r="BH43" s="376"/>
      <c r="BI43" s="376"/>
      <c r="BJ43" s="376"/>
      <c r="BK43" s="376"/>
    </row>
    <row r="44" spans="1:63" ht="15.75" customHeight="1" thickBot="1">
      <c r="A44" s="866"/>
      <c r="B44" s="867"/>
      <c r="C44" s="440" t="s">
        <v>62</v>
      </c>
      <c r="D44" s="449" t="s">
        <v>30</v>
      </c>
      <c r="E44" s="598"/>
      <c r="F44" s="599"/>
      <c r="G44" s="600"/>
      <c r="H44" s="601"/>
      <c r="I44" s="1294" t="s">
        <v>29</v>
      </c>
      <c r="J44" s="1295"/>
      <c r="K44" s="1295"/>
      <c r="L44" s="1296"/>
      <c r="M44" s="1323"/>
      <c r="BH44" s="376"/>
      <c r="BI44" s="376"/>
      <c r="BJ44" s="376"/>
      <c r="BK44" s="376"/>
    </row>
    <row r="45" spans="9:63" ht="13.5" thickBot="1">
      <c r="I45" s="412"/>
      <c r="J45" s="412"/>
      <c r="K45" s="412"/>
      <c r="L45" s="412"/>
      <c r="M45" s="412"/>
      <c r="BI45" s="376"/>
      <c r="BJ45" s="376"/>
      <c r="BK45" s="376"/>
    </row>
    <row r="46" spans="1:13" ht="12.75" customHeight="1">
      <c r="A46" s="374" t="s">
        <v>479</v>
      </c>
      <c r="B46" s="398"/>
      <c r="C46" s="398"/>
      <c r="D46" s="398"/>
      <c r="E46" s="398"/>
      <c r="F46" s="398"/>
      <c r="G46" s="398"/>
      <c r="H46" s="399"/>
      <c r="I46" s="858" t="s">
        <v>44</v>
      </c>
      <c r="J46" s="1053"/>
      <c r="K46" s="1053"/>
      <c r="L46" s="1053"/>
      <c r="M46" s="859"/>
    </row>
    <row r="47" spans="1:13" ht="12.75">
      <c r="A47" s="398"/>
      <c r="B47" s="398"/>
      <c r="C47" s="398"/>
      <c r="D47" s="398"/>
      <c r="E47" s="398"/>
      <c r="F47" s="398"/>
      <c r="G47" s="398"/>
      <c r="H47" s="399"/>
      <c r="I47" s="861" t="s">
        <v>45</v>
      </c>
      <c r="J47" s="1054"/>
      <c r="K47" s="1054"/>
      <c r="L47" s="1054"/>
      <c r="M47" s="862"/>
    </row>
    <row r="48" spans="1:13" ht="12.75">
      <c r="A48" s="398"/>
      <c r="B48" s="398"/>
      <c r="C48" s="398"/>
      <c r="D48" s="398"/>
      <c r="E48" s="398"/>
      <c r="F48" s="398"/>
      <c r="G48" s="398"/>
      <c r="H48" s="399"/>
      <c r="I48" s="861" t="s">
        <v>46</v>
      </c>
      <c r="J48" s="1054"/>
      <c r="K48" s="1054"/>
      <c r="L48" s="1055"/>
      <c r="M48" s="400" t="s">
        <v>48</v>
      </c>
    </row>
    <row r="49" spans="1:13" ht="12.75" customHeight="1">
      <c r="A49" s="398"/>
      <c r="B49" s="398"/>
      <c r="C49" s="398"/>
      <c r="D49" s="398"/>
      <c r="E49" s="398"/>
      <c r="F49" s="398"/>
      <c r="G49" s="398"/>
      <c r="H49" s="399"/>
      <c r="I49" s="1056" t="s">
        <v>47</v>
      </c>
      <c r="J49" s="1017"/>
      <c r="K49" s="1017"/>
      <c r="L49" s="1018"/>
      <c r="M49" s="1019" t="s">
        <v>49</v>
      </c>
    </row>
    <row r="50" spans="1:13" ht="12.75" customHeight="1">
      <c r="A50" s="398"/>
      <c r="B50" s="398"/>
      <c r="C50" s="398"/>
      <c r="D50" s="398"/>
      <c r="E50" s="398"/>
      <c r="F50" s="398"/>
      <c r="G50" s="398"/>
      <c r="H50" s="399"/>
      <c r="I50" s="1057" t="s">
        <v>32</v>
      </c>
      <c r="J50" s="1020"/>
      <c r="K50" s="1020"/>
      <c r="L50" s="1021"/>
      <c r="M50" s="1019"/>
    </row>
    <row r="51" spans="1:13" ht="12.75" customHeight="1">
      <c r="A51" s="398"/>
      <c r="B51" s="398"/>
      <c r="C51" s="398"/>
      <c r="D51" s="398"/>
      <c r="E51" s="398"/>
      <c r="F51" s="398"/>
      <c r="G51" s="398"/>
      <c r="H51" s="399"/>
      <c r="I51" s="1058" t="s">
        <v>68</v>
      </c>
      <c r="J51" s="1059"/>
      <c r="K51" s="1059"/>
      <c r="L51" s="1060"/>
      <c r="M51" s="1019"/>
    </row>
    <row r="52" spans="1:13" ht="25.5">
      <c r="A52" s="398"/>
      <c r="B52" s="398"/>
      <c r="C52" s="398"/>
      <c r="D52" s="398"/>
      <c r="E52" s="398"/>
      <c r="F52" s="398"/>
      <c r="G52" s="398"/>
      <c r="H52" s="399"/>
      <c r="I52" s="662" t="s">
        <v>75</v>
      </c>
      <c r="J52" s="616" t="s">
        <v>230</v>
      </c>
      <c r="K52" s="401">
        <v>19</v>
      </c>
      <c r="L52" s="401" t="s">
        <v>234</v>
      </c>
      <c r="M52" s="1019"/>
    </row>
    <row r="53" spans="1:13" ht="51.75" thickBot="1">
      <c r="A53" s="403"/>
      <c r="B53" s="403"/>
      <c r="C53" s="403"/>
      <c r="D53" s="403"/>
      <c r="E53" s="403"/>
      <c r="F53" s="403"/>
      <c r="G53" s="403"/>
      <c r="H53" s="404"/>
      <c r="I53" s="451" t="s">
        <v>231</v>
      </c>
      <c r="J53" s="616" t="s">
        <v>229</v>
      </c>
      <c r="K53" s="616" t="s">
        <v>43</v>
      </c>
      <c r="L53" s="616" t="s">
        <v>199</v>
      </c>
      <c r="M53" s="1019"/>
    </row>
    <row r="54" spans="1:63" ht="16.5" customHeight="1" thickBot="1">
      <c r="A54" s="864" t="s">
        <v>225</v>
      </c>
      <c r="B54" s="850" t="s">
        <v>226</v>
      </c>
      <c r="C54" s="585">
        <v>1</v>
      </c>
      <c r="D54" s="586" t="s">
        <v>227</v>
      </c>
      <c r="E54" s="583"/>
      <c r="F54" s="584"/>
      <c r="G54" s="585"/>
      <c r="H54" s="624"/>
      <c r="I54" s="664">
        <v>632</v>
      </c>
      <c r="J54" s="665">
        <v>35</v>
      </c>
      <c r="K54" s="665">
        <v>8</v>
      </c>
      <c r="L54" s="666">
        <v>1219</v>
      </c>
      <c r="M54" s="757">
        <v>0</v>
      </c>
      <c r="BH54" s="376"/>
      <c r="BI54" s="376"/>
      <c r="BJ54" s="376"/>
      <c r="BK54" s="376"/>
    </row>
    <row r="55" spans="1:63" ht="16.5" customHeight="1">
      <c r="A55" s="865"/>
      <c r="B55" s="841"/>
      <c r="C55" s="837">
        <v>2</v>
      </c>
      <c r="D55" s="1293" t="s">
        <v>228</v>
      </c>
      <c r="E55" s="843" t="s">
        <v>533</v>
      </c>
      <c r="F55" s="834" t="s">
        <v>534</v>
      </c>
      <c r="G55" s="435">
        <v>1</v>
      </c>
      <c r="H55" s="590" t="s">
        <v>535</v>
      </c>
      <c r="I55" s="778">
        <v>0</v>
      </c>
      <c r="J55" s="667">
        <v>0</v>
      </c>
      <c r="K55" s="668">
        <v>0</v>
      </c>
      <c r="L55" s="669">
        <v>1115</v>
      </c>
      <c r="M55" s="758">
        <v>0</v>
      </c>
      <c r="BH55" s="376"/>
      <c r="BI55" s="376"/>
      <c r="BJ55" s="376"/>
      <c r="BK55" s="376"/>
    </row>
    <row r="56" spans="1:63" ht="16.5" customHeight="1">
      <c r="A56" s="865"/>
      <c r="B56" s="841"/>
      <c r="C56" s="838"/>
      <c r="D56" s="1035"/>
      <c r="E56" s="844"/>
      <c r="F56" s="841"/>
      <c r="G56" s="435">
        <v>2</v>
      </c>
      <c r="H56" s="590" t="s">
        <v>536</v>
      </c>
      <c r="I56" s="779">
        <v>0</v>
      </c>
      <c r="J56" s="670">
        <v>0</v>
      </c>
      <c r="K56" s="671">
        <v>1</v>
      </c>
      <c r="L56" s="672">
        <v>367</v>
      </c>
      <c r="M56" s="758">
        <v>0</v>
      </c>
      <c r="BH56" s="376"/>
      <c r="BI56" s="376"/>
      <c r="BJ56" s="376"/>
      <c r="BK56" s="376"/>
    </row>
    <row r="57" spans="1:63" ht="16.5" customHeight="1">
      <c r="A57" s="865"/>
      <c r="B57" s="841"/>
      <c r="C57" s="838"/>
      <c r="D57" s="1035"/>
      <c r="E57" s="844"/>
      <c r="F57" s="841"/>
      <c r="G57" s="435">
        <v>3</v>
      </c>
      <c r="H57" s="590" t="s">
        <v>537</v>
      </c>
      <c r="I57" s="779">
        <v>0</v>
      </c>
      <c r="J57" s="670">
        <v>0</v>
      </c>
      <c r="K57" s="671">
        <v>1</v>
      </c>
      <c r="L57" s="672">
        <v>242</v>
      </c>
      <c r="M57" s="758">
        <v>0</v>
      </c>
      <c r="BH57" s="376"/>
      <c r="BI57" s="376"/>
      <c r="BJ57" s="376"/>
      <c r="BK57" s="376"/>
    </row>
    <row r="58" spans="1:63" ht="16.5" customHeight="1">
      <c r="A58" s="865"/>
      <c r="B58" s="841"/>
      <c r="C58" s="838"/>
      <c r="D58" s="1035"/>
      <c r="E58" s="844"/>
      <c r="F58" s="841"/>
      <c r="G58" s="435">
        <v>4</v>
      </c>
      <c r="H58" s="590" t="s">
        <v>538</v>
      </c>
      <c r="I58" s="779">
        <v>0</v>
      </c>
      <c r="J58" s="670">
        <v>0</v>
      </c>
      <c r="K58" s="671">
        <v>1</v>
      </c>
      <c r="L58" s="672">
        <v>147</v>
      </c>
      <c r="M58" s="758">
        <v>0</v>
      </c>
      <c r="BH58" s="376"/>
      <c r="BI58" s="376"/>
      <c r="BJ58" s="376"/>
      <c r="BK58" s="376"/>
    </row>
    <row r="59" spans="1:63" ht="16.5" customHeight="1">
      <c r="A59" s="865"/>
      <c r="B59" s="841"/>
      <c r="C59" s="838"/>
      <c r="D59" s="1035"/>
      <c r="E59" s="844"/>
      <c r="F59" s="841"/>
      <c r="G59" s="435">
        <v>5</v>
      </c>
      <c r="H59" s="590" t="s">
        <v>539</v>
      </c>
      <c r="I59" s="779">
        <v>0</v>
      </c>
      <c r="J59" s="670">
        <v>0</v>
      </c>
      <c r="K59" s="671">
        <v>1</v>
      </c>
      <c r="L59" s="672">
        <v>45</v>
      </c>
      <c r="M59" s="758">
        <v>0</v>
      </c>
      <c r="BH59" s="376"/>
      <c r="BI59" s="376"/>
      <c r="BJ59" s="376"/>
      <c r="BK59" s="376"/>
    </row>
    <row r="60" spans="1:63" ht="16.5" customHeight="1">
      <c r="A60" s="865"/>
      <c r="B60" s="841"/>
      <c r="C60" s="838"/>
      <c r="D60" s="1035"/>
      <c r="E60" s="844"/>
      <c r="F60" s="841"/>
      <c r="G60" s="435">
        <v>6</v>
      </c>
      <c r="H60" s="590" t="s">
        <v>540</v>
      </c>
      <c r="I60" s="779">
        <v>0</v>
      </c>
      <c r="J60" s="670">
        <v>2</v>
      </c>
      <c r="K60" s="671">
        <v>0</v>
      </c>
      <c r="L60" s="672">
        <v>385</v>
      </c>
      <c r="M60" s="758">
        <v>0</v>
      </c>
      <c r="BH60" s="376"/>
      <c r="BI60" s="376"/>
      <c r="BJ60" s="376"/>
      <c r="BK60" s="376"/>
    </row>
    <row r="61" spans="1:63" ht="16.5" customHeight="1">
      <c r="A61" s="865"/>
      <c r="B61" s="841"/>
      <c r="C61" s="838"/>
      <c r="D61" s="1035"/>
      <c r="E61" s="844"/>
      <c r="F61" s="841"/>
      <c r="G61" s="435">
        <v>7</v>
      </c>
      <c r="H61" s="590" t="s">
        <v>541</v>
      </c>
      <c r="I61" s="779">
        <v>0</v>
      </c>
      <c r="J61" s="670">
        <v>7</v>
      </c>
      <c r="K61" s="671">
        <v>1</v>
      </c>
      <c r="L61" s="672">
        <v>96</v>
      </c>
      <c r="M61" s="758">
        <v>0</v>
      </c>
      <c r="BH61" s="376"/>
      <c r="BI61" s="376"/>
      <c r="BJ61" s="376"/>
      <c r="BK61" s="376"/>
    </row>
    <row r="62" spans="1:63" ht="16.5" customHeight="1">
      <c r="A62" s="865"/>
      <c r="B62" s="841"/>
      <c r="C62" s="838"/>
      <c r="D62" s="1035"/>
      <c r="E62" s="844"/>
      <c r="F62" s="841"/>
      <c r="G62" s="435">
        <v>8</v>
      </c>
      <c r="H62" s="590" t="s">
        <v>542</v>
      </c>
      <c r="I62" s="779">
        <v>0</v>
      </c>
      <c r="J62" s="670">
        <v>0</v>
      </c>
      <c r="K62" s="671">
        <v>1</v>
      </c>
      <c r="L62" s="672">
        <v>26</v>
      </c>
      <c r="M62" s="758">
        <v>0</v>
      </c>
      <c r="BH62" s="376"/>
      <c r="BI62" s="376"/>
      <c r="BJ62" s="376"/>
      <c r="BK62" s="376"/>
    </row>
    <row r="63" spans="1:63" ht="16.5" customHeight="1">
      <c r="A63" s="865"/>
      <c r="B63" s="841"/>
      <c r="C63" s="838"/>
      <c r="D63" s="1035"/>
      <c r="E63" s="844"/>
      <c r="F63" s="841"/>
      <c r="G63" s="435">
        <v>9</v>
      </c>
      <c r="H63" s="590" t="s">
        <v>543</v>
      </c>
      <c r="I63" s="779">
        <v>0</v>
      </c>
      <c r="J63" s="670">
        <v>0</v>
      </c>
      <c r="K63" s="671">
        <v>2</v>
      </c>
      <c r="L63" s="672">
        <v>1722</v>
      </c>
      <c r="M63" s="758">
        <v>0</v>
      </c>
      <c r="BH63" s="376"/>
      <c r="BI63" s="376"/>
      <c r="BJ63" s="376"/>
      <c r="BK63" s="376"/>
    </row>
    <row r="64" spans="1:63" ht="16.5" customHeight="1">
      <c r="A64" s="865"/>
      <c r="B64" s="841"/>
      <c r="C64" s="838"/>
      <c r="D64" s="1035"/>
      <c r="E64" s="844"/>
      <c r="F64" s="841"/>
      <c r="G64" s="435">
        <v>10</v>
      </c>
      <c r="H64" s="590" t="s">
        <v>544</v>
      </c>
      <c r="I64" s="779">
        <v>0</v>
      </c>
      <c r="J64" s="670">
        <v>0</v>
      </c>
      <c r="K64" s="671">
        <v>44</v>
      </c>
      <c r="L64" s="672">
        <v>19</v>
      </c>
      <c r="M64" s="758">
        <v>0</v>
      </c>
      <c r="BH64" s="376"/>
      <c r="BI64" s="376"/>
      <c r="BJ64" s="376"/>
      <c r="BK64" s="376"/>
    </row>
    <row r="65" spans="1:63" ht="16.5" customHeight="1">
      <c r="A65" s="865"/>
      <c r="B65" s="841"/>
      <c r="C65" s="838"/>
      <c r="D65" s="1035"/>
      <c r="E65" s="844"/>
      <c r="F65" s="841"/>
      <c r="G65" s="435">
        <v>11</v>
      </c>
      <c r="H65" s="590" t="s">
        <v>545</v>
      </c>
      <c r="I65" s="780">
        <v>0</v>
      </c>
      <c r="J65" s="675">
        <v>1</v>
      </c>
      <c r="K65" s="678">
        <v>0</v>
      </c>
      <c r="L65" s="679">
        <v>56</v>
      </c>
      <c r="M65" s="758">
        <v>0</v>
      </c>
      <c r="BH65" s="376"/>
      <c r="BI65" s="376"/>
      <c r="BJ65" s="376"/>
      <c r="BK65" s="376"/>
    </row>
    <row r="66" spans="1:63" ht="16.5" customHeight="1" thickBot="1">
      <c r="A66" s="865"/>
      <c r="B66" s="841"/>
      <c r="C66" s="839"/>
      <c r="D66" s="1036"/>
      <c r="E66" s="853"/>
      <c r="F66" s="842"/>
      <c r="G66" s="435" t="s">
        <v>62</v>
      </c>
      <c r="H66" s="590" t="s">
        <v>30</v>
      </c>
      <c r="I66" s="677">
        <v>7309</v>
      </c>
      <c r="J66" s="676">
        <v>5012</v>
      </c>
      <c r="K66" s="680">
        <v>3</v>
      </c>
      <c r="L66" s="681">
        <v>702</v>
      </c>
      <c r="M66" s="758">
        <v>0</v>
      </c>
      <c r="BH66" s="376"/>
      <c r="BI66" s="376"/>
      <c r="BJ66" s="376"/>
      <c r="BK66" s="376"/>
    </row>
    <row r="67" spans="1:63" ht="16.5" customHeight="1" thickBot="1">
      <c r="A67" s="866"/>
      <c r="B67" s="867"/>
      <c r="C67" s="440" t="s">
        <v>62</v>
      </c>
      <c r="D67" s="449" t="s">
        <v>30</v>
      </c>
      <c r="E67" s="598"/>
      <c r="F67" s="599"/>
      <c r="G67" s="600"/>
      <c r="H67" s="601"/>
      <c r="I67" s="673">
        <v>0</v>
      </c>
      <c r="J67" s="467">
        <v>0</v>
      </c>
      <c r="K67" s="467">
        <v>0</v>
      </c>
      <c r="L67" s="674">
        <v>7</v>
      </c>
      <c r="M67" s="510">
        <v>3059</v>
      </c>
      <c r="BH67" s="376"/>
      <c r="BI67" s="376"/>
      <c r="BJ67" s="376"/>
      <c r="BK67" s="376"/>
    </row>
  </sheetData>
  <sheetProtection/>
  <mergeCells count="46">
    <mergeCell ref="M5:M20"/>
    <mergeCell ref="K6:K19"/>
    <mergeCell ref="L5:L19"/>
    <mergeCell ref="M31:M44"/>
    <mergeCell ref="I23:M23"/>
    <mergeCell ref="I24:M24"/>
    <mergeCell ref="I25:L25"/>
    <mergeCell ref="I26:L26"/>
    <mergeCell ref="M26:M30"/>
    <mergeCell ref="I27:L27"/>
    <mergeCell ref="I28:L28"/>
    <mergeCell ref="A31:A44"/>
    <mergeCell ref="B31:B44"/>
    <mergeCell ref="I31:L31"/>
    <mergeCell ref="C32:C43"/>
    <mergeCell ref="D32:D43"/>
    <mergeCell ref="E32:E43"/>
    <mergeCell ref="F32:F43"/>
    <mergeCell ref="I32:I42"/>
    <mergeCell ref="J32:L32"/>
    <mergeCell ref="J33:L33"/>
    <mergeCell ref="J34:L34"/>
    <mergeCell ref="J35:L35"/>
    <mergeCell ref="J36:L36"/>
    <mergeCell ref="J37:L37"/>
    <mergeCell ref="J38:L38"/>
    <mergeCell ref="J39:L39"/>
    <mergeCell ref="J40:L40"/>
    <mergeCell ref="J41:L41"/>
    <mergeCell ref="J42:J43"/>
    <mergeCell ref="K42:K43"/>
    <mergeCell ref="L42:L43"/>
    <mergeCell ref="I44:L44"/>
    <mergeCell ref="I46:M46"/>
    <mergeCell ref="I47:M47"/>
    <mergeCell ref="I48:L48"/>
    <mergeCell ref="I49:L49"/>
    <mergeCell ref="M49:M53"/>
    <mergeCell ref="I50:L50"/>
    <mergeCell ref="I51:L51"/>
    <mergeCell ref="A54:A67"/>
    <mergeCell ref="B54:B67"/>
    <mergeCell ref="C55:C66"/>
    <mergeCell ref="D55:D66"/>
    <mergeCell ref="E55:E66"/>
    <mergeCell ref="F55:F66"/>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79" r:id="rId1"/>
  <headerFooter alignWithMargins="0">
    <oddHeader>&amp;C&amp;"Arial,Bold"&amp;12PSEARCH IT00</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CG47"/>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376" customWidth="1"/>
    <col min="2" max="2" width="3.00390625" style="376" customWidth="1"/>
    <col min="3" max="3" width="3.28125" style="376" customWidth="1"/>
    <col min="4" max="4" width="4.57421875" style="376" customWidth="1"/>
    <col min="5" max="5" width="3.00390625" style="376" customWidth="1"/>
    <col min="6" max="6" width="3.421875" style="376" customWidth="1"/>
    <col min="7" max="7" width="3.140625" style="381" bestFit="1" customWidth="1"/>
    <col min="8" max="8" width="8.00390625" style="376" customWidth="1"/>
    <col min="9" max="9" width="3.421875" style="376" customWidth="1"/>
    <col min="10" max="10" width="5.421875" style="376" customWidth="1"/>
    <col min="11" max="11" width="3.140625" style="376" bestFit="1" customWidth="1"/>
    <col min="12" max="12" width="8.140625" style="376" customWidth="1"/>
    <col min="13" max="13" width="3.421875" style="376" customWidth="1"/>
    <col min="14" max="14" width="7.57421875" style="376" customWidth="1"/>
    <col min="15" max="15" width="4.421875" style="376" customWidth="1"/>
    <col min="16" max="16" width="10.421875" style="376" customWidth="1"/>
    <col min="17" max="19" width="12.28125" style="376" customWidth="1"/>
    <col min="20" max="20" width="8.7109375" style="376" customWidth="1"/>
    <col min="21" max="85" width="9.140625" style="386" customWidth="1"/>
    <col min="86" max="16384" width="9.140625" style="376" customWidth="1"/>
  </cols>
  <sheetData>
    <row r="1" spans="1:13" s="373" customFormat="1" ht="12.75">
      <c r="A1" s="374" t="s">
        <v>493</v>
      </c>
      <c r="E1" s="374"/>
      <c r="G1" s="570"/>
      <c r="I1" s="374"/>
      <c r="M1" s="374"/>
    </row>
    <row r="2" spans="1:7" s="373" customFormat="1" ht="12.75">
      <c r="A2" s="373" t="s">
        <v>27</v>
      </c>
      <c r="B2" s="373" t="s">
        <v>494</v>
      </c>
      <c r="G2" s="570"/>
    </row>
    <row r="3" s="373" customFormat="1" ht="12.75">
      <c r="G3" s="570"/>
    </row>
    <row r="4" spans="2:14" s="373" customFormat="1" ht="12.75">
      <c r="B4" s="378"/>
      <c r="F4" s="378"/>
      <c r="G4" s="570"/>
      <c r="J4" s="378"/>
      <c r="N4" s="378"/>
    </row>
    <row r="5" spans="1:20" s="373" customFormat="1" ht="12.75">
      <c r="A5" s="379">
        <v>-1</v>
      </c>
      <c r="B5" s="381"/>
      <c r="C5" s="379" t="s">
        <v>28</v>
      </c>
      <c r="D5" s="380"/>
      <c r="E5" s="379"/>
      <c r="F5" s="381"/>
      <c r="G5" s="571"/>
      <c r="H5" s="380"/>
      <c r="I5" s="379"/>
      <c r="J5" s="381"/>
      <c r="K5" s="379"/>
      <c r="L5" s="380"/>
      <c r="M5" s="379"/>
      <c r="N5" s="381"/>
      <c r="O5" s="379"/>
      <c r="P5" s="472">
        <f>SUM(S47:T47)</f>
        <v>12588</v>
      </c>
      <c r="Q5" s="781">
        <f>P5</f>
        <v>12588</v>
      </c>
      <c r="R5" s="781">
        <f>Q5</f>
        <v>12588</v>
      </c>
      <c r="S5" s="781">
        <f>R5</f>
        <v>12588</v>
      </c>
      <c r="T5" s="781">
        <f>SUM(Q5)</f>
        <v>12588</v>
      </c>
    </row>
    <row r="6" spans="1:20" s="373" customFormat="1" ht="12.75">
      <c r="A6" s="387">
        <v>111</v>
      </c>
      <c r="B6" s="381"/>
      <c r="C6" s="387" t="s">
        <v>495</v>
      </c>
      <c r="D6" s="380"/>
      <c r="E6" s="387"/>
      <c r="F6" s="381"/>
      <c r="G6" s="575"/>
      <c r="H6" s="380"/>
      <c r="I6" s="387"/>
      <c r="J6" s="381"/>
      <c r="K6" s="387"/>
      <c r="L6" s="380"/>
      <c r="M6" s="387"/>
      <c r="N6" s="381"/>
      <c r="O6" s="387"/>
      <c r="P6" s="692">
        <f>SUM(R41)</f>
        <v>1029</v>
      </c>
      <c r="Q6" s="1349">
        <f>SUM(P6:P7)</f>
        <v>2186</v>
      </c>
      <c r="R6" s="1349">
        <f>SUM(Q6:Q10)</f>
        <v>4978</v>
      </c>
      <c r="S6" s="1344">
        <f>SUM(R6:R11)</f>
        <v>9656</v>
      </c>
      <c r="T6" s="1315">
        <f>SUM(Q6:Q12)</f>
        <v>9680</v>
      </c>
    </row>
    <row r="7" spans="1:20" s="373" customFormat="1" ht="12.75">
      <c r="A7" s="387">
        <v>112</v>
      </c>
      <c r="B7" s="381"/>
      <c r="C7" s="387" t="s">
        <v>496</v>
      </c>
      <c r="D7" s="380"/>
      <c r="E7" s="387"/>
      <c r="F7" s="381"/>
      <c r="G7" s="575"/>
      <c r="H7" s="380"/>
      <c r="I7" s="387"/>
      <c r="J7" s="381"/>
      <c r="K7" s="387"/>
      <c r="L7" s="380"/>
      <c r="M7" s="387"/>
      <c r="N7" s="381"/>
      <c r="O7" s="387"/>
      <c r="P7" s="471">
        <f>SUM(R42:R44)</f>
        <v>1157</v>
      </c>
      <c r="Q7" s="1350"/>
      <c r="R7" s="1351"/>
      <c r="S7" s="1345"/>
      <c r="T7" s="1353"/>
    </row>
    <row r="8" spans="1:20" s="373" customFormat="1" ht="12.75">
      <c r="A8" s="387">
        <v>121</v>
      </c>
      <c r="B8" s="381"/>
      <c r="C8" s="387" t="s">
        <v>497</v>
      </c>
      <c r="D8" s="380"/>
      <c r="E8" s="387"/>
      <c r="F8" s="381"/>
      <c r="G8" s="575"/>
      <c r="H8" s="380"/>
      <c r="I8" s="387"/>
      <c r="J8" s="381"/>
      <c r="K8" s="387"/>
      <c r="L8" s="380"/>
      <c r="M8" s="387"/>
      <c r="N8" s="381"/>
      <c r="O8" s="387"/>
      <c r="P8" s="470">
        <f>SUM(Q43)</f>
        <v>1739</v>
      </c>
      <c r="Q8" s="1349">
        <f>SUM(P8:P10)</f>
        <v>2792</v>
      </c>
      <c r="R8" s="1351"/>
      <c r="S8" s="1345"/>
      <c r="T8" s="1353"/>
    </row>
    <row r="9" spans="1:20" s="373" customFormat="1" ht="12.75">
      <c r="A9" s="387">
        <v>122</v>
      </c>
      <c r="B9" s="381"/>
      <c r="C9" s="387" t="s">
        <v>498</v>
      </c>
      <c r="D9" s="380"/>
      <c r="E9" s="387"/>
      <c r="F9" s="381"/>
      <c r="G9" s="575"/>
      <c r="H9" s="380"/>
      <c r="I9" s="387"/>
      <c r="J9" s="381"/>
      <c r="K9" s="387"/>
      <c r="L9" s="380"/>
      <c r="M9" s="387"/>
      <c r="N9" s="381"/>
      <c r="O9" s="387"/>
      <c r="P9" s="470">
        <f>SUM(Q42)</f>
        <v>397</v>
      </c>
      <c r="Q9" s="1352"/>
      <c r="R9" s="1351"/>
      <c r="S9" s="1345"/>
      <c r="T9" s="1353"/>
    </row>
    <row r="10" spans="1:20" s="373" customFormat="1" ht="12.75">
      <c r="A10" s="387">
        <v>123</v>
      </c>
      <c r="B10" s="381"/>
      <c r="C10" s="387" t="s">
        <v>499</v>
      </c>
      <c r="D10" s="380"/>
      <c r="E10" s="387"/>
      <c r="F10" s="381"/>
      <c r="G10" s="575"/>
      <c r="H10" s="380"/>
      <c r="I10" s="387"/>
      <c r="J10" s="381"/>
      <c r="K10" s="387"/>
      <c r="L10" s="380"/>
      <c r="M10" s="387"/>
      <c r="N10" s="381"/>
      <c r="O10" s="387"/>
      <c r="P10" s="470">
        <f>SUM(Q44)</f>
        <v>656</v>
      </c>
      <c r="Q10" s="1350"/>
      <c r="R10" s="1350"/>
      <c r="S10" s="1345"/>
      <c r="T10" s="1353"/>
    </row>
    <row r="11" spans="1:20" s="373" customFormat="1" ht="12.75">
      <c r="A11" s="387">
        <v>200</v>
      </c>
      <c r="B11" s="381"/>
      <c r="C11" s="387" t="s">
        <v>500</v>
      </c>
      <c r="D11" s="380"/>
      <c r="E11" s="387"/>
      <c r="F11" s="381"/>
      <c r="G11" s="575"/>
      <c r="H11" s="380"/>
      <c r="I11" s="387"/>
      <c r="J11" s="381"/>
      <c r="K11" s="387"/>
      <c r="L11" s="380"/>
      <c r="M11" s="387"/>
      <c r="N11" s="381"/>
      <c r="O11" s="387"/>
      <c r="P11" s="696">
        <f>SUM(S40,Q41)</f>
        <v>4678</v>
      </c>
      <c r="Q11" s="782">
        <f>SUM(P11)</f>
        <v>4678</v>
      </c>
      <c r="R11" s="782">
        <f>SUM(Q11)</f>
        <v>4678</v>
      </c>
      <c r="S11" s="1346"/>
      <c r="T11" s="1316"/>
    </row>
    <row r="12" spans="1:20" s="373" customFormat="1" ht="12.75" customHeight="1">
      <c r="A12" s="391" t="s">
        <v>29</v>
      </c>
      <c r="B12" s="381"/>
      <c r="C12" s="379" t="s">
        <v>30</v>
      </c>
      <c r="E12" s="391"/>
      <c r="F12" s="381"/>
      <c r="G12" s="571"/>
      <c r="I12" s="391"/>
      <c r="J12" s="381"/>
      <c r="K12" s="379"/>
      <c r="M12" s="391"/>
      <c r="N12" s="381"/>
      <c r="O12" s="379"/>
      <c r="P12" s="687">
        <f>SUM(S45:S46)</f>
        <v>24</v>
      </c>
      <c r="Q12" s="783">
        <f>SUM(P12)</f>
        <v>24</v>
      </c>
      <c r="R12" s="783">
        <f>SUM(Q12)</f>
        <v>24</v>
      </c>
      <c r="S12" s="783">
        <f>SUM(R12)</f>
        <v>24</v>
      </c>
      <c r="T12" s="1317"/>
    </row>
    <row r="13" spans="1:20" s="373" customFormat="1" ht="13.5" thickBot="1">
      <c r="A13" s="393"/>
      <c r="B13" s="394"/>
      <c r="C13" s="387"/>
      <c r="E13" s="393"/>
      <c r="F13" s="394"/>
      <c r="G13" s="570"/>
      <c r="I13" s="393"/>
      <c r="J13" s="394"/>
      <c r="M13" s="393"/>
      <c r="N13" s="394"/>
      <c r="P13" s="688"/>
      <c r="Q13" s="784"/>
      <c r="R13" s="377"/>
      <c r="S13" s="377"/>
      <c r="T13" s="785">
        <f>SUM(T5:T12)</f>
        <v>22268</v>
      </c>
    </row>
    <row r="14" spans="1:20" s="373" customFormat="1" ht="14.25" thickBot="1" thickTop="1">
      <c r="A14" s="393"/>
      <c r="B14" s="394"/>
      <c r="E14" s="393"/>
      <c r="F14" s="394"/>
      <c r="G14" s="570"/>
      <c r="I14" s="393"/>
      <c r="J14" s="394"/>
      <c r="M14" s="393"/>
      <c r="N14" s="394"/>
      <c r="Q14" s="395"/>
      <c r="R14" s="395"/>
      <c r="S14" s="395"/>
      <c r="T14" s="579"/>
    </row>
    <row r="15" spans="1:20" ht="12.75" customHeight="1">
      <c r="A15" s="374" t="s">
        <v>493</v>
      </c>
      <c r="B15" s="398"/>
      <c r="C15" s="398"/>
      <c r="D15" s="398"/>
      <c r="E15" s="398"/>
      <c r="F15" s="398"/>
      <c r="G15" s="398"/>
      <c r="H15" s="398"/>
      <c r="I15" s="398"/>
      <c r="J15" s="398"/>
      <c r="K15" s="398"/>
      <c r="L15" s="398"/>
      <c r="M15" s="398"/>
      <c r="N15" s="398"/>
      <c r="O15" s="398"/>
      <c r="P15" s="399"/>
      <c r="Q15" s="858" t="s">
        <v>44</v>
      </c>
      <c r="R15" s="1053"/>
      <c r="S15" s="1053"/>
      <c r="T15" s="859"/>
    </row>
    <row r="16" spans="1:20" ht="12.75">
      <c r="A16" s="398"/>
      <c r="B16" s="398"/>
      <c r="C16" s="398"/>
      <c r="D16" s="398"/>
      <c r="E16" s="398"/>
      <c r="F16" s="398"/>
      <c r="G16" s="398"/>
      <c r="H16" s="398"/>
      <c r="I16" s="398"/>
      <c r="J16" s="398"/>
      <c r="K16" s="398"/>
      <c r="L16" s="398"/>
      <c r="M16" s="398"/>
      <c r="N16" s="398"/>
      <c r="O16" s="398"/>
      <c r="P16" s="399"/>
      <c r="Q16" s="861" t="s">
        <v>45</v>
      </c>
      <c r="R16" s="1054"/>
      <c r="S16" s="1054"/>
      <c r="T16" s="862"/>
    </row>
    <row r="17" spans="1:20" ht="12.75">
      <c r="A17" s="398"/>
      <c r="B17" s="398"/>
      <c r="C17" s="398"/>
      <c r="D17" s="398"/>
      <c r="E17" s="398"/>
      <c r="F17" s="398"/>
      <c r="G17" s="398"/>
      <c r="H17" s="398"/>
      <c r="I17" s="398"/>
      <c r="J17" s="398"/>
      <c r="K17" s="398"/>
      <c r="L17" s="398"/>
      <c r="M17" s="398"/>
      <c r="N17" s="398"/>
      <c r="O17" s="398"/>
      <c r="P17" s="399"/>
      <c r="Q17" s="861" t="s">
        <v>46</v>
      </c>
      <c r="R17" s="1054"/>
      <c r="S17" s="1055"/>
      <c r="T17" s="400" t="s">
        <v>48</v>
      </c>
    </row>
    <row r="18" spans="1:20" ht="12.75" customHeight="1">
      <c r="A18" s="398"/>
      <c r="B18" s="398"/>
      <c r="C18" s="398"/>
      <c r="D18" s="398"/>
      <c r="E18" s="398"/>
      <c r="F18" s="398"/>
      <c r="G18" s="398"/>
      <c r="H18" s="398"/>
      <c r="I18" s="398"/>
      <c r="J18" s="398"/>
      <c r="K18" s="398"/>
      <c r="L18" s="398"/>
      <c r="M18" s="398"/>
      <c r="N18" s="398"/>
      <c r="O18" s="398"/>
      <c r="P18" s="399"/>
      <c r="Q18" s="1056" t="s">
        <v>47</v>
      </c>
      <c r="R18" s="1017"/>
      <c r="S18" s="1018"/>
      <c r="T18" s="1325" t="s">
        <v>49</v>
      </c>
    </row>
    <row r="19" spans="1:20" ht="12.75" customHeight="1">
      <c r="A19" s="398"/>
      <c r="B19" s="398"/>
      <c r="C19" s="398"/>
      <c r="D19" s="398"/>
      <c r="E19" s="398"/>
      <c r="F19" s="398"/>
      <c r="G19" s="398"/>
      <c r="H19" s="398"/>
      <c r="I19" s="398"/>
      <c r="J19" s="398"/>
      <c r="K19" s="398"/>
      <c r="L19" s="398"/>
      <c r="M19" s="398"/>
      <c r="N19" s="398"/>
      <c r="O19" s="398"/>
      <c r="P19" s="399"/>
      <c r="Q19" s="1327" t="s">
        <v>501</v>
      </c>
      <c r="R19" s="1328"/>
      <c r="S19" s="1329"/>
      <c r="T19" s="1325"/>
    </row>
    <row r="20" spans="1:20" ht="12.75">
      <c r="A20" s="398"/>
      <c r="B20" s="398"/>
      <c r="C20" s="398"/>
      <c r="D20" s="398"/>
      <c r="E20" s="398"/>
      <c r="F20" s="398"/>
      <c r="G20" s="398"/>
      <c r="H20" s="398"/>
      <c r="I20" s="398"/>
      <c r="J20" s="398"/>
      <c r="K20" s="398"/>
      <c r="L20" s="398"/>
      <c r="M20" s="398"/>
      <c r="N20" s="398"/>
      <c r="O20" s="398"/>
      <c r="P20" s="399"/>
      <c r="Q20" s="861" t="s">
        <v>502</v>
      </c>
      <c r="R20" s="1054"/>
      <c r="S20" s="1055"/>
      <c r="T20" s="1325"/>
    </row>
    <row r="21" spans="1:20" ht="12.75">
      <c r="A21" s="398"/>
      <c r="B21" s="398"/>
      <c r="C21" s="398"/>
      <c r="D21" s="398"/>
      <c r="E21" s="398"/>
      <c r="F21" s="398"/>
      <c r="G21" s="398"/>
      <c r="H21" s="398"/>
      <c r="I21" s="398"/>
      <c r="J21" s="398"/>
      <c r="K21" s="398"/>
      <c r="L21" s="398"/>
      <c r="M21" s="398"/>
      <c r="N21" s="398"/>
      <c r="O21" s="398"/>
      <c r="P21" s="399"/>
      <c r="Q21" s="580">
        <v>0</v>
      </c>
      <c r="R21" s="581" t="s">
        <v>96</v>
      </c>
      <c r="S21" s="507" t="s">
        <v>62</v>
      </c>
      <c r="T21" s="1325"/>
    </row>
    <row r="22" spans="1:20" ht="12.75" customHeight="1" thickBot="1">
      <c r="A22" s="403"/>
      <c r="B22" s="403"/>
      <c r="C22" s="403"/>
      <c r="D22" s="403"/>
      <c r="E22" s="403"/>
      <c r="F22" s="403"/>
      <c r="G22" s="403"/>
      <c r="H22" s="403"/>
      <c r="I22" s="403"/>
      <c r="J22" s="403"/>
      <c r="K22" s="403"/>
      <c r="L22" s="403"/>
      <c r="M22" s="403"/>
      <c r="N22" s="403"/>
      <c r="O22" s="403"/>
      <c r="P22" s="404"/>
      <c r="Q22" s="452" t="s">
        <v>194</v>
      </c>
      <c r="R22" s="406" t="s">
        <v>503</v>
      </c>
      <c r="S22" s="405" t="s">
        <v>29</v>
      </c>
      <c r="T22" s="1326"/>
    </row>
    <row r="23" spans="1:85" ht="20.25" customHeight="1" thickBot="1">
      <c r="A23" s="864" t="s">
        <v>504</v>
      </c>
      <c r="B23" s="850" t="s">
        <v>505</v>
      </c>
      <c r="C23" s="854">
        <v>1</v>
      </c>
      <c r="D23" s="1034" t="s">
        <v>227</v>
      </c>
      <c r="E23" s="1049" t="s">
        <v>506</v>
      </c>
      <c r="F23" s="875" t="s">
        <v>507</v>
      </c>
      <c r="G23" s="414">
        <v>0</v>
      </c>
      <c r="H23" s="582" t="s">
        <v>194</v>
      </c>
      <c r="I23" s="583"/>
      <c r="J23" s="584"/>
      <c r="K23" s="585"/>
      <c r="L23" s="586"/>
      <c r="M23" s="583"/>
      <c r="N23" s="584"/>
      <c r="O23" s="585"/>
      <c r="P23" s="586"/>
      <c r="Q23" s="1339">
        <v>-1</v>
      </c>
      <c r="R23" s="1340"/>
      <c r="S23" s="587">
        <v>200</v>
      </c>
      <c r="T23" s="794"/>
      <c r="Y23" s="460"/>
      <c r="CD23" s="376"/>
      <c r="CE23" s="376"/>
      <c r="CF23" s="376"/>
      <c r="CG23" s="376"/>
    </row>
    <row r="24" spans="1:85" ht="36.75" customHeight="1" thickBot="1">
      <c r="A24" s="865"/>
      <c r="B24" s="841"/>
      <c r="C24" s="838"/>
      <c r="D24" s="1035"/>
      <c r="E24" s="1049"/>
      <c r="F24" s="1324"/>
      <c r="G24" s="830" t="s">
        <v>96</v>
      </c>
      <c r="H24" s="832" t="s">
        <v>508</v>
      </c>
      <c r="I24" s="843" t="s">
        <v>509</v>
      </c>
      <c r="J24" s="834" t="s">
        <v>510</v>
      </c>
      <c r="K24" s="837">
        <v>0</v>
      </c>
      <c r="L24" s="832" t="s">
        <v>194</v>
      </c>
      <c r="M24" s="843" t="s">
        <v>511</v>
      </c>
      <c r="N24" s="834" t="s">
        <v>512</v>
      </c>
      <c r="O24" s="505">
        <v>0</v>
      </c>
      <c r="P24" s="588" t="s">
        <v>194</v>
      </c>
      <c r="Q24" s="587">
        <v>200</v>
      </c>
      <c r="R24" s="589">
        <v>111</v>
      </c>
      <c r="S24" s="1332">
        <v>-1</v>
      </c>
      <c r="T24" s="1347"/>
      <c r="Y24" s="460"/>
      <c r="CD24" s="376"/>
      <c r="CE24" s="376"/>
      <c r="CF24" s="376"/>
      <c r="CG24" s="376"/>
    </row>
    <row r="25" spans="1:85" ht="36.75" customHeight="1">
      <c r="A25" s="865"/>
      <c r="B25" s="841"/>
      <c r="C25" s="838"/>
      <c r="D25" s="1035"/>
      <c r="E25" s="1049"/>
      <c r="F25" s="1324"/>
      <c r="G25" s="847"/>
      <c r="H25" s="840"/>
      <c r="I25" s="844"/>
      <c r="J25" s="841"/>
      <c r="K25" s="839"/>
      <c r="L25" s="833"/>
      <c r="M25" s="853"/>
      <c r="N25" s="842"/>
      <c r="O25" s="435" t="s">
        <v>96</v>
      </c>
      <c r="P25" s="590" t="s">
        <v>503</v>
      </c>
      <c r="Q25" s="591">
        <v>122</v>
      </c>
      <c r="R25" s="1341">
        <v>112</v>
      </c>
      <c r="S25" s="1332"/>
      <c r="T25" s="1347"/>
      <c r="Y25" s="460"/>
      <c r="CD25" s="376"/>
      <c r="CE25" s="376"/>
      <c r="CF25" s="376"/>
      <c r="CG25" s="376"/>
    </row>
    <row r="26" spans="1:85" ht="36.75" customHeight="1">
      <c r="A26" s="865"/>
      <c r="B26" s="841"/>
      <c r="C26" s="838"/>
      <c r="D26" s="1035"/>
      <c r="E26" s="1049"/>
      <c r="F26" s="1324"/>
      <c r="G26" s="847"/>
      <c r="H26" s="840"/>
      <c r="I26" s="844"/>
      <c r="J26" s="841"/>
      <c r="K26" s="837" t="s">
        <v>96</v>
      </c>
      <c r="L26" s="1047" t="s">
        <v>503</v>
      </c>
      <c r="M26" s="843" t="s">
        <v>511</v>
      </c>
      <c r="N26" s="834" t="s">
        <v>512</v>
      </c>
      <c r="O26" s="505">
        <v>0</v>
      </c>
      <c r="P26" s="588" t="s">
        <v>194</v>
      </c>
      <c r="Q26" s="592">
        <v>121</v>
      </c>
      <c r="R26" s="1342"/>
      <c r="S26" s="1332"/>
      <c r="T26" s="1347"/>
      <c r="Y26" s="460"/>
      <c r="CD26" s="376"/>
      <c r="CE26" s="376"/>
      <c r="CF26" s="376"/>
      <c r="CG26" s="376"/>
    </row>
    <row r="27" spans="1:85" ht="36.75" customHeight="1" thickBot="1">
      <c r="A27" s="865"/>
      <c r="B27" s="841"/>
      <c r="C27" s="838"/>
      <c r="D27" s="1035"/>
      <c r="E27" s="1049"/>
      <c r="F27" s="1324"/>
      <c r="G27" s="847"/>
      <c r="H27" s="840"/>
      <c r="I27" s="844"/>
      <c r="J27" s="841"/>
      <c r="K27" s="839"/>
      <c r="L27" s="1048"/>
      <c r="M27" s="853"/>
      <c r="N27" s="842"/>
      <c r="O27" s="435" t="s">
        <v>96</v>
      </c>
      <c r="P27" s="590" t="s">
        <v>503</v>
      </c>
      <c r="Q27" s="593">
        <v>123</v>
      </c>
      <c r="R27" s="1343"/>
      <c r="S27" s="1332"/>
      <c r="T27" s="1347"/>
      <c r="Y27" s="460"/>
      <c r="CD27" s="376"/>
      <c r="CE27" s="376"/>
      <c r="CF27" s="376"/>
      <c r="CG27" s="376"/>
    </row>
    <row r="28" spans="1:85" ht="16.5" customHeight="1">
      <c r="A28" s="865"/>
      <c r="B28" s="841"/>
      <c r="C28" s="838"/>
      <c r="D28" s="1035"/>
      <c r="E28" s="1049"/>
      <c r="F28" s="1324"/>
      <c r="G28" s="831"/>
      <c r="H28" s="833"/>
      <c r="I28" s="853"/>
      <c r="J28" s="842"/>
      <c r="K28" s="435" t="s">
        <v>62</v>
      </c>
      <c r="L28" s="594" t="s">
        <v>29</v>
      </c>
      <c r="M28" s="595"/>
      <c r="N28" s="596"/>
      <c r="O28" s="435"/>
      <c r="P28" s="594"/>
      <c r="Q28" s="1330">
        <v>-1</v>
      </c>
      <c r="R28" s="1331"/>
      <c r="S28" s="1051" t="s">
        <v>29</v>
      </c>
      <c r="T28" s="1348"/>
      <c r="Y28" s="460"/>
      <c r="CD28" s="376"/>
      <c r="CE28" s="376"/>
      <c r="CF28" s="376"/>
      <c r="CG28" s="376"/>
    </row>
    <row r="29" spans="1:85" ht="16.5" customHeight="1" thickBot="1">
      <c r="A29" s="865"/>
      <c r="B29" s="841"/>
      <c r="C29" s="839"/>
      <c r="D29" s="1036"/>
      <c r="E29" s="836"/>
      <c r="F29" s="876"/>
      <c r="G29" s="419" t="s">
        <v>62</v>
      </c>
      <c r="H29" s="437" t="s">
        <v>29</v>
      </c>
      <c r="I29" s="597"/>
      <c r="J29" s="425"/>
      <c r="K29" s="435"/>
      <c r="L29" s="594"/>
      <c r="M29" s="424"/>
      <c r="N29" s="425"/>
      <c r="O29" s="435"/>
      <c r="P29" s="594"/>
      <c r="Q29" s="1332"/>
      <c r="R29" s="1333"/>
      <c r="S29" s="1336"/>
      <c r="T29" s="1348"/>
      <c r="Y29" s="460"/>
      <c r="CD29" s="376"/>
      <c r="CE29" s="376"/>
      <c r="CF29" s="376"/>
      <c r="CG29" s="376"/>
    </row>
    <row r="30" spans="1:85" ht="16.5" customHeight="1" thickBot="1">
      <c r="A30" s="866"/>
      <c r="B30" s="867"/>
      <c r="C30" s="440">
        <v>0</v>
      </c>
      <c r="D30" s="449" t="s">
        <v>228</v>
      </c>
      <c r="E30" s="598"/>
      <c r="F30" s="599"/>
      <c r="G30" s="600"/>
      <c r="H30" s="601"/>
      <c r="I30" s="598"/>
      <c r="J30" s="599"/>
      <c r="K30" s="600"/>
      <c r="L30" s="602"/>
      <c r="M30" s="598"/>
      <c r="N30" s="599"/>
      <c r="O30" s="600"/>
      <c r="P30" s="602"/>
      <c r="Q30" s="1334"/>
      <c r="R30" s="1335"/>
      <c r="S30" s="1337"/>
      <c r="T30" s="1338"/>
      <c r="CD30" s="376"/>
      <c r="CE30" s="376"/>
      <c r="CF30" s="376"/>
      <c r="CG30" s="376"/>
    </row>
    <row r="31" spans="17:85" ht="13.5" thickBot="1">
      <c r="Q31" s="412"/>
      <c r="R31" s="412"/>
      <c r="S31" s="412"/>
      <c r="T31" s="412"/>
      <c r="CE31" s="376"/>
      <c r="CF31" s="376"/>
      <c r="CG31" s="376"/>
    </row>
    <row r="32" spans="1:20" ht="12.75" customHeight="1">
      <c r="A32" s="374" t="s">
        <v>493</v>
      </c>
      <c r="B32" s="398"/>
      <c r="C32" s="398"/>
      <c r="D32" s="398"/>
      <c r="E32" s="398"/>
      <c r="F32" s="398"/>
      <c r="G32" s="398"/>
      <c r="H32" s="398"/>
      <c r="I32" s="398"/>
      <c r="J32" s="398"/>
      <c r="K32" s="398"/>
      <c r="L32" s="398"/>
      <c r="M32" s="398"/>
      <c r="N32" s="398"/>
      <c r="O32" s="398"/>
      <c r="P32" s="399"/>
      <c r="Q32" s="858" t="s">
        <v>44</v>
      </c>
      <c r="R32" s="1053"/>
      <c r="S32" s="1053"/>
      <c r="T32" s="859"/>
    </row>
    <row r="33" spans="1:20" ht="12.75">
      <c r="A33" s="398"/>
      <c r="B33" s="398"/>
      <c r="C33" s="398"/>
      <c r="D33" s="398"/>
      <c r="E33" s="398"/>
      <c r="F33" s="398"/>
      <c r="G33" s="398"/>
      <c r="H33" s="398"/>
      <c r="I33" s="398"/>
      <c r="J33" s="398"/>
      <c r="K33" s="398"/>
      <c r="L33" s="398"/>
      <c r="M33" s="398"/>
      <c r="N33" s="398"/>
      <c r="O33" s="398"/>
      <c r="P33" s="399"/>
      <c r="Q33" s="861" t="s">
        <v>45</v>
      </c>
      <c r="R33" s="1054"/>
      <c r="S33" s="1054"/>
      <c r="T33" s="862"/>
    </row>
    <row r="34" spans="1:20" ht="12.75">
      <c r="A34" s="398"/>
      <c r="B34" s="398"/>
      <c r="C34" s="398"/>
      <c r="D34" s="398"/>
      <c r="E34" s="398"/>
      <c r="F34" s="398"/>
      <c r="G34" s="398"/>
      <c r="H34" s="398"/>
      <c r="I34" s="398"/>
      <c r="J34" s="398"/>
      <c r="K34" s="398"/>
      <c r="L34" s="398"/>
      <c r="M34" s="398"/>
      <c r="N34" s="398"/>
      <c r="O34" s="398"/>
      <c r="P34" s="399"/>
      <c r="Q34" s="861" t="s">
        <v>46</v>
      </c>
      <c r="R34" s="1054"/>
      <c r="S34" s="1055"/>
      <c r="T34" s="400" t="s">
        <v>48</v>
      </c>
    </row>
    <row r="35" spans="1:20" ht="12.75" customHeight="1">
      <c r="A35" s="398"/>
      <c r="B35" s="398"/>
      <c r="C35" s="398"/>
      <c r="D35" s="398"/>
      <c r="E35" s="398"/>
      <c r="F35" s="398"/>
      <c r="G35" s="398"/>
      <c r="H35" s="398"/>
      <c r="I35" s="398"/>
      <c r="J35" s="398"/>
      <c r="K35" s="398"/>
      <c r="L35" s="398"/>
      <c r="M35" s="398"/>
      <c r="N35" s="398"/>
      <c r="O35" s="398"/>
      <c r="P35" s="399"/>
      <c r="Q35" s="1056" t="s">
        <v>47</v>
      </c>
      <c r="R35" s="1017"/>
      <c r="S35" s="1018"/>
      <c r="T35" s="1325" t="s">
        <v>49</v>
      </c>
    </row>
    <row r="36" spans="1:20" ht="12.75" customHeight="1">
      <c r="A36" s="398"/>
      <c r="B36" s="398"/>
      <c r="C36" s="398"/>
      <c r="D36" s="398"/>
      <c r="E36" s="398"/>
      <c r="F36" s="398"/>
      <c r="G36" s="398"/>
      <c r="H36" s="398"/>
      <c r="I36" s="398"/>
      <c r="J36" s="398"/>
      <c r="K36" s="398"/>
      <c r="L36" s="398"/>
      <c r="M36" s="398"/>
      <c r="N36" s="398"/>
      <c r="O36" s="398"/>
      <c r="P36" s="399"/>
      <c r="Q36" s="1327" t="s">
        <v>501</v>
      </c>
      <c r="R36" s="1328"/>
      <c r="S36" s="1329"/>
      <c r="T36" s="1325"/>
    </row>
    <row r="37" spans="1:20" ht="12.75">
      <c r="A37" s="398"/>
      <c r="B37" s="398"/>
      <c r="C37" s="398"/>
      <c r="D37" s="398"/>
      <c r="E37" s="398"/>
      <c r="F37" s="398"/>
      <c r="G37" s="398"/>
      <c r="H37" s="398"/>
      <c r="I37" s="398"/>
      <c r="J37" s="398"/>
      <c r="K37" s="398"/>
      <c r="L37" s="398"/>
      <c r="M37" s="398"/>
      <c r="N37" s="398"/>
      <c r="O37" s="398"/>
      <c r="P37" s="399"/>
      <c r="Q37" s="861" t="s">
        <v>502</v>
      </c>
      <c r="R37" s="1054"/>
      <c r="S37" s="1055"/>
      <c r="T37" s="1325"/>
    </row>
    <row r="38" spans="1:20" ht="12.75">
      <c r="A38" s="398"/>
      <c r="B38" s="398"/>
      <c r="C38" s="398"/>
      <c r="D38" s="398"/>
      <c r="E38" s="398"/>
      <c r="F38" s="398"/>
      <c r="G38" s="398"/>
      <c r="H38" s="398"/>
      <c r="I38" s="398"/>
      <c r="J38" s="398"/>
      <c r="K38" s="398"/>
      <c r="L38" s="398"/>
      <c r="M38" s="398"/>
      <c r="N38" s="398"/>
      <c r="O38" s="398"/>
      <c r="P38" s="399"/>
      <c r="Q38" s="580">
        <v>0</v>
      </c>
      <c r="R38" s="581" t="s">
        <v>96</v>
      </c>
      <c r="S38" s="507" t="s">
        <v>62</v>
      </c>
      <c r="T38" s="1325"/>
    </row>
    <row r="39" spans="1:20" ht="12.75" customHeight="1" thickBot="1">
      <c r="A39" s="403"/>
      <c r="B39" s="403"/>
      <c r="C39" s="403"/>
      <c r="D39" s="403"/>
      <c r="E39" s="403"/>
      <c r="F39" s="403"/>
      <c r="G39" s="403"/>
      <c r="H39" s="403"/>
      <c r="I39" s="403"/>
      <c r="J39" s="403"/>
      <c r="K39" s="403"/>
      <c r="L39" s="403"/>
      <c r="M39" s="403"/>
      <c r="N39" s="403"/>
      <c r="O39" s="403"/>
      <c r="P39" s="404"/>
      <c r="Q39" s="452" t="s">
        <v>194</v>
      </c>
      <c r="R39" s="406" t="s">
        <v>503</v>
      </c>
      <c r="S39" s="405" t="s">
        <v>29</v>
      </c>
      <c r="T39" s="1326"/>
    </row>
    <row r="40" spans="1:85" ht="20.25" customHeight="1" thickBot="1">
      <c r="A40" s="864" t="s">
        <v>504</v>
      </c>
      <c r="B40" s="850" t="s">
        <v>505</v>
      </c>
      <c r="C40" s="854">
        <v>1</v>
      </c>
      <c r="D40" s="1034" t="s">
        <v>227</v>
      </c>
      <c r="E40" s="1049" t="s">
        <v>506</v>
      </c>
      <c r="F40" s="875" t="s">
        <v>507</v>
      </c>
      <c r="G40" s="414">
        <v>0</v>
      </c>
      <c r="H40" s="582" t="s">
        <v>194</v>
      </c>
      <c r="I40" s="583"/>
      <c r="J40" s="584"/>
      <c r="K40" s="585"/>
      <c r="L40" s="586"/>
      <c r="M40" s="583"/>
      <c r="N40" s="584"/>
      <c r="O40" s="585"/>
      <c r="P40" s="586"/>
      <c r="Q40" s="786">
        <v>0</v>
      </c>
      <c r="R40" s="787">
        <v>0</v>
      </c>
      <c r="S40" s="603">
        <v>2228</v>
      </c>
      <c r="T40" s="789">
        <v>0</v>
      </c>
      <c r="Y40" s="460"/>
      <c r="CD40" s="376"/>
      <c r="CE40" s="376"/>
      <c r="CF40" s="376"/>
      <c r="CG40" s="376"/>
    </row>
    <row r="41" spans="1:85" ht="36.75" customHeight="1" thickBot="1">
      <c r="A41" s="865"/>
      <c r="B41" s="841"/>
      <c r="C41" s="838"/>
      <c r="D41" s="1035"/>
      <c r="E41" s="1049"/>
      <c r="F41" s="1324"/>
      <c r="G41" s="830" t="s">
        <v>96</v>
      </c>
      <c r="H41" s="832" t="s">
        <v>508</v>
      </c>
      <c r="I41" s="843" t="s">
        <v>509</v>
      </c>
      <c r="J41" s="834" t="s">
        <v>510</v>
      </c>
      <c r="K41" s="837">
        <v>0</v>
      </c>
      <c r="L41" s="832" t="s">
        <v>194</v>
      </c>
      <c r="M41" s="843" t="s">
        <v>511</v>
      </c>
      <c r="N41" s="834" t="s">
        <v>512</v>
      </c>
      <c r="O41" s="505">
        <v>0</v>
      </c>
      <c r="P41" s="588" t="s">
        <v>194</v>
      </c>
      <c r="Q41" s="603">
        <v>2450</v>
      </c>
      <c r="R41" s="461">
        <v>1029</v>
      </c>
      <c r="S41" s="788">
        <v>0</v>
      </c>
      <c r="T41" s="791">
        <v>0</v>
      </c>
      <c r="Y41" s="460"/>
      <c r="CD41" s="376"/>
      <c r="CE41" s="376"/>
      <c r="CF41" s="376"/>
      <c r="CG41" s="376"/>
    </row>
    <row r="42" spans="1:85" ht="36.75" customHeight="1">
      <c r="A42" s="865"/>
      <c r="B42" s="841"/>
      <c r="C42" s="838"/>
      <c r="D42" s="1035"/>
      <c r="E42" s="1049"/>
      <c r="F42" s="1324"/>
      <c r="G42" s="847"/>
      <c r="H42" s="840"/>
      <c r="I42" s="844"/>
      <c r="J42" s="841"/>
      <c r="K42" s="839"/>
      <c r="L42" s="833"/>
      <c r="M42" s="853"/>
      <c r="N42" s="842"/>
      <c r="O42" s="435" t="s">
        <v>96</v>
      </c>
      <c r="P42" s="590" t="s">
        <v>503</v>
      </c>
      <c r="Q42" s="604">
        <v>397</v>
      </c>
      <c r="R42" s="605">
        <v>114</v>
      </c>
      <c r="S42" s="790">
        <v>0</v>
      </c>
      <c r="T42" s="791">
        <v>0</v>
      </c>
      <c r="Y42" s="460"/>
      <c r="CD42" s="376"/>
      <c r="CE42" s="376"/>
      <c r="CF42" s="376"/>
      <c r="CG42" s="376"/>
    </row>
    <row r="43" spans="1:85" ht="36.75" customHeight="1">
      <c r="A43" s="865"/>
      <c r="B43" s="841"/>
      <c r="C43" s="838"/>
      <c r="D43" s="1035"/>
      <c r="E43" s="1049"/>
      <c r="F43" s="1324"/>
      <c r="G43" s="847"/>
      <c r="H43" s="840"/>
      <c r="I43" s="844"/>
      <c r="J43" s="841"/>
      <c r="K43" s="837" t="s">
        <v>96</v>
      </c>
      <c r="L43" s="1047" t="s">
        <v>503</v>
      </c>
      <c r="M43" s="843" t="s">
        <v>511</v>
      </c>
      <c r="N43" s="834" t="s">
        <v>512</v>
      </c>
      <c r="O43" s="505">
        <v>0</v>
      </c>
      <c r="P43" s="588" t="s">
        <v>194</v>
      </c>
      <c r="Q43" s="606">
        <v>1739</v>
      </c>
      <c r="R43" s="469">
        <v>586</v>
      </c>
      <c r="S43" s="790">
        <v>0</v>
      </c>
      <c r="T43" s="791">
        <v>0</v>
      </c>
      <c r="Y43" s="460"/>
      <c r="CD43" s="376"/>
      <c r="CE43" s="376"/>
      <c r="CF43" s="376"/>
      <c r="CG43" s="376"/>
    </row>
    <row r="44" spans="1:85" ht="36.75" customHeight="1" thickBot="1">
      <c r="A44" s="865"/>
      <c r="B44" s="841"/>
      <c r="C44" s="838"/>
      <c r="D44" s="1035"/>
      <c r="E44" s="1049"/>
      <c r="F44" s="1324"/>
      <c r="G44" s="847"/>
      <c r="H44" s="840"/>
      <c r="I44" s="844"/>
      <c r="J44" s="841"/>
      <c r="K44" s="839"/>
      <c r="L44" s="1048"/>
      <c r="M44" s="853"/>
      <c r="N44" s="842"/>
      <c r="O44" s="435" t="s">
        <v>96</v>
      </c>
      <c r="P44" s="590" t="s">
        <v>503</v>
      </c>
      <c r="Q44" s="607">
        <v>656</v>
      </c>
      <c r="R44" s="608">
        <v>457</v>
      </c>
      <c r="S44" s="792">
        <v>0</v>
      </c>
      <c r="T44" s="791">
        <v>0</v>
      </c>
      <c r="Y44" s="460"/>
      <c r="CD44" s="376"/>
      <c r="CE44" s="376"/>
      <c r="CF44" s="376"/>
      <c r="CG44" s="376"/>
    </row>
    <row r="45" spans="1:85" ht="16.5" customHeight="1">
      <c r="A45" s="865"/>
      <c r="B45" s="841"/>
      <c r="C45" s="838"/>
      <c r="D45" s="1035"/>
      <c r="E45" s="1049"/>
      <c r="F45" s="1324"/>
      <c r="G45" s="831"/>
      <c r="H45" s="833"/>
      <c r="I45" s="853"/>
      <c r="J45" s="842"/>
      <c r="K45" s="435" t="s">
        <v>62</v>
      </c>
      <c r="L45" s="594" t="s">
        <v>29</v>
      </c>
      <c r="M45" s="595"/>
      <c r="N45" s="596"/>
      <c r="O45" s="435"/>
      <c r="P45" s="594"/>
      <c r="Q45" s="788">
        <v>0</v>
      </c>
      <c r="R45" s="789">
        <v>0</v>
      </c>
      <c r="S45" s="465">
        <v>3</v>
      </c>
      <c r="T45" s="791">
        <v>0</v>
      </c>
      <c r="Y45" s="460"/>
      <c r="CD45" s="376"/>
      <c r="CE45" s="376"/>
      <c r="CF45" s="376"/>
      <c r="CG45" s="376"/>
    </row>
    <row r="46" spans="1:85" ht="17.25" customHeight="1" thickBot="1">
      <c r="A46" s="865"/>
      <c r="B46" s="841"/>
      <c r="C46" s="839"/>
      <c r="D46" s="1036"/>
      <c r="E46" s="836"/>
      <c r="F46" s="876"/>
      <c r="G46" s="419" t="s">
        <v>62</v>
      </c>
      <c r="H46" s="437" t="s">
        <v>29</v>
      </c>
      <c r="I46" s="597"/>
      <c r="J46" s="425"/>
      <c r="K46" s="435"/>
      <c r="L46" s="594"/>
      <c r="M46" s="424"/>
      <c r="N46" s="425"/>
      <c r="O46" s="435"/>
      <c r="P46" s="594"/>
      <c r="Q46" s="790">
        <v>0</v>
      </c>
      <c r="R46" s="791">
        <v>0</v>
      </c>
      <c r="S46" s="509">
        <v>21</v>
      </c>
      <c r="T46" s="791">
        <v>0</v>
      </c>
      <c r="Y46" s="460"/>
      <c r="CD46" s="376"/>
      <c r="CE46" s="376"/>
      <c r="CF46" s="376"/>
      <c r="CG46" s="376"/>
    </row>
    <row r="47" spans="1:85" ht="15.75" customHeight="1" thickBot="1">
      <c r="A47" s="866"/>
      <c r="B47" s="867"/>
      <c r="C47" s="440">
        <v>0</v>
      </c>
      <c r="D47" s="449" t="s">
        <v>228</v>
      </c>
      <c r="E47" s="598"/>
      <c r="F47" s="599"/>
      <c r="G47" s="600"/>
      <c r="H47" s="601"/>
      <c r="I47" s="598"/>
      <c r="J47" s="599"/>
      <c r="K47" s="600"/>
      <c r="L47" s="602"/>
      <c r="M47" s="598"/>
      <c r="N47" s="599"/>
      <c r="O47" s="600"/>
      <c r="P47" s="602"/>
      <c r="Q47" s="792">
        <v>0</v>
      </c>
      <c r="R47" s="793">
        <v>0</v>
      </c>
      <c r="S47" s="609">
        <v>9529</v>
      </c>
      <c r="T47" s="730">
        <v>3059</v>
      </c>
      <c r="CD47" s="376"/>
      <c r="CE47" s="376"/>
      <c r="CF47" s="376"/>
      <c r="CG47" s="376"/>
    </row>
  </sheetData>
  <sheetProtection/>
  <mergeCells count="62">
    <mergeCell ref="S6:S11"/>
    <mergeCell ref="S24:T27"/>
    <mergeCell ref="T28:T29"/>
    <mergeCell ref="Q6:Q7"/>
    <mergeCell ref="R6:R10"/>
    <mergeCell ref="Q8:Q10"/>
    <mergeCell ref="Q15:T15"/>
    <mergeCell ref="Q16:T16"/>
    <mergeCell ref="T6:T12"/>
    <mergeCell ref="Q17:S17"/>
    <mergeCell ref="Q18:S18"/>
    <mergeCell ref="T18:T22"/>
    <mergeCell ref="Q19:S19"/>
    <mergeCell ref="Q20:S20"/>
    <mergeCell ref="A23:A30"/>
    <mergeCell ref="B23:B30"/>
    <mergeCell ref="C23:C29"/>
    <mergeCell ref="D23:D29"/>
    <mergeCell ref="E23:E29"/>
    <mergeCell ref="F23:F29"/>
    <mergeCell ref="Q23:R23"/>
    <mergeCell ref="G24:G28"/>
    <mergeCell ref="H24:H28"/>
    <mergeCell ref="I24:I28"/>
    <mergeCell ref="J24:J28"/>
    <mergeCell ref="K24:K25"/>
    <mergeCell ref="L24:L25"/>
    <mergeCell ref="M24:M25"/>
    <mergeCell ref="N24:N25"/>
    <mergeCell ref="R25:R27"/>
    <mergeCell ref="K26:K27"/>
    <mergeCell ref="L26:L27"/>
    <mergeCell ref="M26:M27"/>
    <mergeCell ref="N26:N27"/>
    <mergeCell ref="Q28:R30"/>
    <mergeCell ref="S28:S29"/>
    <mergeCell ref="S30:T30"/>
    <mergeCell ref="Q32:T32"/>
    <mergeCell ref="Q33:T33"/>
    <mergeCell ref="Q34:S34"/>
    <mergeCell ref="Q35:S35"/>
    <mergeCell ref="T35:T39"/>
    <mergeCell ref="Q36:S36"/>
    <mergeCell ref="Q37:S37"/>
    <mergeCell ref="A40:A47"/>
    <mergeCell ref="B40:B47"/>
    <mergeCell ref="C40:C46"/>
    <mergeCell ref="D40:D46"/>
    <mergeCell ref="E40:E46"/>
    <mergeCell ref="F40:F46"/>
    <mergeCell ref="G41:G45"/>
    <mergeCell ref="H41:H45"/>
    <mergeCell ref="I41:I45"/>
    <mergeCell ref="J41:J45"/>
    <mergeCell ref="K41:K42"/>
    <mergeCell ref="L41:L42"/>
    <mergeCell ref="M41:M42"/>
    <mergeCell ref="N41:N42"/>
    <mergeCell ref="K43:K44"/>
    <mergeCell ref="L43:L44"/>
    <mergeCell ref="M43:M44"/>
    <mergeCell ref="N43:N44"/>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81" r:id="rId1"/>
  <headerFooter alignWithMargins="0">
    <oddHeader>&amp;C&amp;"Arial,Bold"&amp;12PCARE IT00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connolly</cp:lastModifiedBy>
  <cp:lastPrinted>2009-08-07T14:29:12Z</cp:lastPrinted>
  <dcterms:created xsi:type="dcterms:W3CDTF">2007-05-10T11:09:39Z</dcterms:created>
  <dcterms:modified xsi:type="dcterms:W3CDTF">2009-10-22T13:15:17Z</dcterms:modified>
  <cp:category/>
  <cp:version/>
  <cp:contentType/>
  <cp:contentStatus/>
</cp:coreProperties>
</file>